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Документы Балабанова\Муниципальные программы\2025\Отчеты за 2024 год\"/>
    </mc:Choice>
  </mc:AlternateContent>
  <bookViews>
    <workbookView xWindow="0" yWindow="0" windowWidth="28800" windowHeight="12300"/>
  </bookViews>
  <sheets>
    <sheet name="форма 1" sheetId="1" r:id="rId1"/>
    <sheet name="форма 2" sheetId="2" r:id="rId2"/>
    <sheet name="форма 3" sheetId="7" r:id="rId3"/>
    <sheet name="форма 4" sheetId="9" r:id="rId4"/>
    <sheet name="форма 5" sheetId="14" r:id="rId5"/>
    <sheet name="форма 6" sheetId="13" r:id="rId6"/>
    <sheet name="форма 7" sheetId="15" r:id="rId7"/>
  </sheets>
  <definedNames>
    <definedName name="_xlnm.Print_Titles" localSheetId="1">'форма 2'!#REF!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9" i="1" l="1"/>
  <c r="Y29" i="1"/>
  <c r="Y28" i="1"/>
  <c r="X28" i="1"/>
  <c r="X27" i="1" s="1"/>
  <c r="W28" i="1"/>
  <c r="W27" i="1" s="1"/>
  <c r="V28" i="1"/>
  <c r="V27" i="1"/>
  <c r="AA26" i="1"/>
  <c r="Y26" i="1"/>
  <c r="Y25" i="1"/>
  <c r="X25" i="1"/>
  <c r="W25" i="1"/>
  <c r="W24" i="1" s="1"/>
  <c r="V25" i="1"/>
  <c r="V24" i="1"/>
  <c r="W23" i="1"/>
  <c r="V23" i="1"/>
  <c r="AA22" i="1"/>
  <c r="Y22" i="1"/>
  <c r="AA21" i="1"/>
  <c r="Y21" i="1"/>
  <c r="AA20" i="1"/>
  <c r="Y20" i="1"/>
  <c r="AA18" i="1"/>
  <c r="Y18" i="1"/>
  <c r="X17" i="1"/>
  <c r="W17" i="1"/>
  <c r="V17" i="1"/>
  <c r="Z16" i="1"/>
  <c r="X16" i="1"/>
  <c r="AA16" i="1" s="1"/>
  <c r="W16" i="1"/>
  <c r="W15" i="1" s="1"/>
  <c r="V16" i="1"/>
  <c r="Z15" i="1"/>
  <c r="V15" i="1"/>
  <c r="Z14" i="1"/>
  <c r="X14" i="1"/>
  <c r="AA14" i="1" s="1"/>
  <c r="W14" i="1"/>
  <c r="W13" i="1" s="1"/>
  <c r="V14" i="1"/>
  <c r="Z13" i="1"/>
  <c r="V13" i="1"/>
  <c r="W8" i="1"/>
  <c r="W6" i="1" s="1"/>
  <c r="V8" i="1"/>
  <c r="X7" i="1"/>
  <c r="W7" i="1"/>
  <c r="V7" i="1"/>
  <c r="V6" i="1" s="1"/>
  <c r="Z6" i="1"/>
  <c r="Y27" i="1" l="1"/>
  <c r="AA27" i="1"/>
  <c r="X24" i="1"/>
  <c r="X8" i="1"/>
  <c r="Y14" i="1"/>
  <c r="Y16" i="1"/>
  <c r="X23" i="1"/>
  <c r="AA25" i="1"/>
  <c r="AA28" i="1"/>
  <c r="X13" i="1"/>
  <c r="X15" i="1"/>
  <c r="AA8" i="1" l="1"/>
  <c r="X6" i="1"/>
  <c r="Y8" i="1"/>
  <c r="AA23" i="1"/>
  <c r="Y23" i="1"/>
  <c r="Y13" i="1"/>
  <c r="AA13" i="1"/>
  <c r="Y15" i="1"/>
  <c r="AA15" i="1"/>
  <c r="Y24" i="1"/>
  <c r="AA24" i="1"/>
  <c r="AA6" i="1" l="1"/>
  <c r="Y6" i="1"/>
  <c r="G27" i="2" l="1"/>
  <c r="F25" i="2"/>
  <c r="G25" i="2" s="1"/>
  <c r="E25" i="2"/>
  <c r="E24" i="2" s="1"/>
  <c r="G21" i="2"/>
  <c r="F19" i="2"/>
  <c r="G19" i="2" s="1"/>
  <c r="E19" i="2"/>
  <c r="E18" i="2"/>
  <c r="F17" i="2"/>
  <c r="G17" i="2" s="1"/>
  <c r="G13" i="2"/>
  <c r="F13" i="2"/>
  <c r="F12" i="2" s="1"/>
  <c r="E13" i="2"/>
  <c r="G12" i="2"/>
  <c r="E12" i="2"/>
  <c r="G10" i="2"/>
  <c r="F10" i="2"/>
  <c r="E10" i="2"/>
  <c r="F9" i="2"/>
  <c r="G9" i="2" s="1"/>
  <c r="E9" i="2"/>
  <c r="E7" i="2" s="1"/>
  <c r="E6" i="2" s="1"/>
  <c r="F7" i="2" l="1"/>
  <c r="F24" i="2"/>
  <c r="G24" i="2" s="1"/>
  <c r="F18" i="2"/>
  <c r="G18" i="2" s="1"/>
  <c r="G7" i="2" l="1"/>
  <c r="F6" i="2"/>
  <c r="G6" i="2" s="1"/>
  <c r="J8" i="15" l="1"/>
  <c r="J18" i="14" l="1"/>
  <c r="H5" i="15"/>
  <c r="G5" i="15"/>
  <c r="K22" i="14"/>
  <c r="K23" i="14"/>
  <c r="K21" i="14"/>
  <c r="J22" i="14"/>
  <c r="J23" i="14"/>
  <c r="J21" i="14"/>
  <c r="I22" i="14"/>
  <c r="I23" i="14"/>
  <c r="I24" i="14"/>
  <c r="I25" i="14"/>
  <c r="I21" i="14"/>
  <c r="J16" i="14"/>
  <c r="J7" i="15" l="1"/>
  <c r="J5" i="15"/>
  <c r="F5" i="15" s="1"/>
  <c r="K16" i="14"/>
  <c r="J19" i="14"/>
  <c r="I17" i="14"/>
  <c r="I18" i="14"/>
  <c r="I19" i="14"/>
  <c r="I16" i="14"/>
  <c r="K18" i="14" l="1"/>
  <c r="K17" i="14"/>
  <c r="J27" i="14"/>
</calcChain>
</file>

<file path=xl/sharedStrings.xml><?xml version="1.0" encoding="utf-8"?>
<sst xmlns="http://schemas.openxmlformats.org/spreadsheetml/2006/main" count="335" uniqueCount="192">
  <si>
    <t>МП</t>
  </si>
  <si>
    <t>Пп</t>
  </si>
  <si>
    <t>ОМ</t>
  </si>
  <si>
    <t>М</t>
  </si>
  <si>
    <t>Ответственный исполнитель, соисполнитель</t>
  </si>
  <si>
    <t>Код бюджетной классификации</t>
  </si>
  <si>
    <t>ГРБС</t>
  </si>
  <si>
    <t>Рз</t>
  </si>
  <si>
    <t>Пр</t>
  </si>
  <si>
    <t>ЦС</t>
  </si>
  <si>
    <t>ВР</t>
  </si>
  <si>
    <t>План на отчетный год</t>
  </si>
  <si>
    <t>План на отчетный период</t>
  </si>
  <si>
    <t>к плану на отчетный год</t>
  </si>
  <si>
    <t>к плану на отчетный период</t>
  </si>
  <si>
    <t>01</t>
  </si>
  <si>
    <t>2</t>
  </si>
  <si>
    <t>02</t>
  </si>
  <si>
    <t>03</t>
  </si>
  <si>
    <t>Код аналитической программной классификации</t>
  </si>
  <si>
    <t>Наименование муниципальной программы, подпрограммы</t>
  </si>
  <si>
    <t>Всего</t>
  </si>
  <si>
    <t>Форма 3. Отчет о выполнении  основных мероприятий муниципальной программы</t>
  </si>
  <si>
    <t>Наименование подпрограммы, основного мероприятия, мероприятия</t>
  </si>
  <si>
    <t>Ответственный исполнитель подпрограммы, основного мероприятия, мероприятия</t>
  </si>
  <si>
    <t>Срок выполнения плановый</t>
  </si>
  <si>
    <t>Ожидаемый непосредственный результат</t>
  </si>
  <si>
    <t>Достигнутый результат</t>
  </si>
  <si>
    <t>Проблемы, возникшие в ходе реализации мероприятия</t>
  </si>
  <si>
    <t>Срок выполнения фактический</t>
  </si>
  <si>
    <t>Форма 4. Отчет о выполнении сводных показателей муниципальных заданий на оказание муниципальных услуг (выполнение работ)</t>
  </si>
  <si>
    <t>Наименование муниципальной услуги (работы)</t>
  </si>
  <si>
    <t>Наименование показателя</t>
  </si>
  <si>
    <t>Единица измерения</t>
  </si>
  <si>
    <t>Факт по состоянию на конец отчетного периода</t>
  </si>
  <si>
    <t>% выполнения к плану на отчетный год</t>
  </si>
  <si>
    <t>% выполнения к плану на отчетный период</t>
  </si>
  <si>
    <t>Муниципальные задания на оказание муниципальных услуг (выполнения работ) в рамках муниципальной программы не формируются</t>
  </si>
  <si>
    <t>№ п/п</t>
  </si>
  <si>
    <t>бюджет Сарапульского района</t>
  </si>
  <si>
    <t>в том числе:</t>
  </si>
  <si>
    <t>собственные средства бюджета Сарапульского района</t>
  </si>
  <si>
    <t>субсидии из бюджета Удмуртской Республики</t>
  </si>
  <si>
    <t>07</t>
  </si>
  <si>
    <t>«Безопасность»</t>
  </si>
  <si>
    <t>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</si>
  <si>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Администрация Сарапульского района</t>
  </si>
  <si>
    <t>Развитие гражданской обороны</t>
  </si>
  <si>
    <t>-</t>
  </si>
  <si>
    <t>Предупреждение и ликвидация чрезвычайных ситуаций</t>
  </si>
  <si>
    <t>Использование резервного фонда на финансирование непредвиденных расходов, в том числе на проведение мероприятий, связанных с ликвидацией чрезвычайных ситуаций.</t>
  </si>
  <si>
    <t>Отдел по деламГО и ЧС</t>
  </si>
  <si>
    <t>Отдел по делам ГО и ЧС</t>
  </si>
  <si>
    <t xml:space="preserve">Профилактика правонарушений </t>
  </si>
  <si>
    <t xml:space="preserve">Гармонизация межэтнических отношений и участие в профилактике экстремизма </t>
  </si>
  <si>
    <t>Мероприятия организационного характера,  направленные на повышение эффективности профилактики  правонарушений.</t>
  </si>
  <si>
    <t>Организация мероприятий по профилактике правонарушений,  в том числе среди несовершеннолетних.</t>
  </si>
  <si>
    <t>Создание условий для деятельности  добровольных формирований населения  по охране  общественного порядка на территории муниципального образования «Сарапульский район».</t>
  </si>
  <si>
    <t>Изготовление,  установка  и восстановление  знаков,  обозначающих зоны рекреационного назначения, в муниципальном образовании «Сарапульский район».</t>
  </si>
  <si>
    <t>Укрепление правопорядка, снижение уровня преступности</t>
  </si>
  <si>
    <t>Снижение числа правонарушений, занятость, пропаганда здорового образа жизни, вовлечение населения в деятельность по укреплению правопорядка.</t>
  </si>
  <si>
    <t>Вовлечение населения в деятельность по укреплению правопорядка</t>
  </si>
  <si>
    <t>Снижение количества правонарушений в общественных местах</t>
  </si>
  <si>
    <t>Проведение фестивалей национальных культур</t>
  </si>
  <si>
    <t xml:space="preserve">Проведение традиционных народных праздников </t>
  </si>
  <si>
    <t>Организация и проведение семинаров, практикумов, мастер-классов</t>
  </si>
  <si>
    <t>Практическая помощь вокалистов, хореографов, фольклористов в работе национальных коллективов</t>
  </si>
  <si>
    <t xml:space="preserve">Предоставление помещений, оборудования в сельских культурных центрах, домах культуры, клубах, иных муниципальных учреждениях </t>
  </si>
  <si>
    <t>Информирование населения о деятельности общественных центров национальных культур</t>
  </si>
  <si>
    <t>Разработка, изготовление, приобретение и размещение наглядных пособий (буклетов, памяток, листовок, плакатов, баннеров), а также видео- роликов, направленных на профилактику терроризма и экстремизма, правонарушений, формирование толерантного отношения к этноконфессиональным различиям, пропаганду здорового образа жизни.</t>
  </si>
  <si>
    <t>Проведение фестивалей национальных культур : ежегодного районного межнационального фестиваля «Радуга культур», Дни национальных культур</t>
  </si>
  <si>
    <t>Проведение традиционных народных праздников : «Рождество», «Семик», «Гербер», «Сабантуй», «Троица», «Масленица», «Пасха», «Курбан Байрам», «Великие Спасы», «Покров» и др.</t>
  </si>
  <si>
    <t xml:space="preserve">Управление культуры и молодежной политики </t>
  </si>
  <si>
    <t>«Профилактика правонарушений»</t>
  </si>
  <si>
    <t>Внедрение аппаратно - программного комплекса "Безопасный город"</t>
  </si>
  <si>
    <t>Обеспечение деятельности МКУ «ЕДДС Сарапульского района»</t>
  </si>
  <si>
    <t>МКУ</t>
  </si>
  <si>
    <t>Суть изменений (краткое изложение)</t>
  </si>
  <si>
    <t>Номер</t>
  </si>
  <si>
    <t>Дата принятия</t>
  </si>
  <si>
    <t>Вид правового акта</t>
  </si>
  <si>
    <t>Форма 6. Сведения о внесенных за отчетный период изменениях в муниципальную программу</t>
  </si>
  <si>
    <t>Форма 5. Отчет о достигнутых значениях целевых показателей (индикаторов) муниципальной программы</t>
  </si>
  <si>
    <t>Наименование целевого показателя (индикатора)</t>
  </si>
  <si>
    <t>Значения целевого показателя (индикатора)</t>
  </si>
  <si>
    <t>Абсолютное отклонение факта от плана</t>
  </si>
  <si>
    <t>Относительное отклонение факта от плана, %</t>
  </si>
  <si>
    <t>Темп роста к уровню прошлого года, %</t>
  </si>
  <si>
    <t>Обоснование отклонений значений целевого показателя (индикатора) на конец отчетного периода</t>
  </si>
  <si>
    <t>факт на начало отчетного периода (за прошлый год)</t>
  </si>
  <si>
    <t>план на конец отчетного (текущего) года</t>
  </si>
  <si>
    <t>факт на конец отчетного периода</t>
  </si>
  <si>
    <t>Подпрограмма 1 "Совершенствование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</si>
  <si>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Охват населения при информировании и оповещении в случае угрозы возникновения или возникновении чрезвычайных ситуаций.</t>
  </si>
  <si>
    <t>%</t>
  </si>
  <si>
    <t>Количество готовых к использованию защитных сооружений гражданской обороны.</t>
  </si>
  <si>
    <t>штук</t>
  </si>
  <si>
    <t>Количество учащихся образовательных организаций (учреждений) и работающего населения, вовлеченных в процесс обучения по вопросам гражданской обороны, защиты от чрезвычайных ситуаций и террористических актов.</t>
  </si>
  <si>
    <t>Количество руководящего состава и должностных лиц, прошедших обучение по вопросам гражданской обороны, защиты от чрезвычайных ситуаций и террористических актов.</t>
  </si>
  <si>
    <t>Процент обеспеченности средствами индивидуальной защиты  (противогазами, аптечками, респираторами и т.п.) муниципальных служащих, работников муниципальных  учреждений.</t>
  </si>
  <si>
    <t>Количество чрезвычайных ситуаций к среднегодовому уровню.</t>
  </si>
  <si>
    <t>Снижение количества зарегистрированных пожаров к предыдущему году</t>
  </si>
  <si>
    <t>Сокращение количество населения, погибшего на пожарах к предыдущему году</t>
  </si>
  <si>
    <t>Снижение количества погибших на водных объектах к среднегодовому уровню к предыдущему году</t>
  </si>
  <si>
    <t>Снижение общего количества зарегистрированных правонарушений</t>
  </si>
  <si>
    <t>Снижение количества правонарушений, совершенных в общественных местах.</t>
  </si>
  <si>
    <t>Снижение количества правонарушений, совершенных несовершеннолетними.</t>
  </si>
  <si>
    <t>Увеличение количества граждан вовлечённых в охрану общественного порядка.</t>
  </si>
  <si>
    <t>«Гармонизация межэтнических отношений и участие в профилактике экстремизма»</t>
  </si>
  <si>
    <t>Количество общественных центров национальных культур, действующих на территории Сарапульского района, ед.</t>
  </si>
  <si>
    <t>единиц</t>
  </si>
  <si>
    <t>Количество муниципальных образований (сельских поселений) в Сарапульском районе, в которых осуществляют деятельность общественные центры национальных культур от общего количества муниципальных образований (сельских поселений) в Сарапульском районе, единиц.</t>
  </si>
  <si>
    <t>Численность участников мероприятий, направленных на популяризацию национальных культур, чел.</t>
  </si>
  <si>
    <t>человек</t>
  </si>
  <si>
    <t>Отсутствие террористических актов на территории муниципального образования «Сарапульский район».</t>
  </si>
  <si>
    <t>количество</t>
  </si>
  <si>
    <t>Отсутствие актов экстремистской направленности против соблюдения прав и свобод человека на территории муниципального образования «Сарапульский район»</t>
  </si>
  <si>
    <t>Форма 7. Результаты оценки эффективности муниципальной программы</t>
  </si>
  <si>
    <t>Муниципальная программа, подпрограмма</t>
  </si>
  <si>
    <t>Координатор</t>
  </si>
  <si>
    <t>Ответственный исполнитель</t>
  </si>
  <si>
    <t>Эффективность реализации муниципальной программы (подпрограммы)</t>
  </si>
  <si>
    <t>Степень достижения плановых значений целевых показателей (индикаторов)</t>
  </si>
  <si>
    <t>Степень реализации мероприятий</t>
  </si>
  <si>
    <t>Степень соответсвия запланированному уровню расходов</t>
  </si>
  <si>
    <t>Эффективность использования средств бюджета муниципального образования "Сарапульский район"</t>
  </si>
  <si>
    <t>Эффектовность МП</t>
  </si>
  <si>
    <t>Э мп</t>
  </si>
  <si>
    <t>СП мп</t>
  </si>
  <si>
    <t>СМ мп</t>
  </si>
  <si>
    <t>СР мп</t>
  </si>
  <si>
    <t>Э бс</t>
  </si>
  <si>
    <t>зам.главы Администрации по строительству и ЖКХ</t>
  </si>
  <si>
    <t xml:space="preserve">Отдел по делам
ГО и ЧС
</t>
  </si>
  <si>
    <t>высокая</t>
  </si>
  <si>
    <t>зам.главы Администрации по социальным вопросам</t>
  </si>
  <si>
    <t>Информация о работе общественных национальных центров  размещается на сайте Министерства национальной политики УР, Общества русской культуры УР, Дома дружбы народов УР,   МБУК "ЦКС Сарапульского района", в группе "Клубная система Сарапульского района"  социальной сети Вконтакте.</t>
  </si>
  <si>
    <t>12 месяцев</t>
  </si>
  <si>
    <t xml:space="preserve">Отдел культуры и молодежной политики Администрации МО "Муниципальный округ Сарапульский район УР" </t>
  </si>
  <si>
    <t xml:space="preserve">Управление культуры, спорта и молодежной политики </t>
  </si>
  <si>
    <t>Управление образования, Отдел по делам семьей, и защите прав детства, Отдел молодежной политики, Управление культуры, спорта и молодежной политики Администрации МО «Управление культуры, спорта и молодежной политики Администрации муниципального образования "Муниципальный округ Сарапульский район Удмуртской Республики"</t>
  </si>
  <si>
    <t>Отчет об использовании бюджетных ассигнований бюджета муниципального образования "Сарапульский район" на реализацию муниципальной программы</t>
  </si>
  <si>
    <t>первонач</t>
  </si>
  <si>
    <t>конеч</t>
  </si>
  <si>
    <t>Наименование муниципальной программы, подпрограммы, основного мероприятия, мероприятия</t>
  </si>
  <si>
    <t>Расходы бюджета муниципального образования, тыс. рублей</t>
  </si>
  <si>
    <t>кассовые расходы, %</t>
  </si>
  <si>
    <t>план на отчетный год</t>
  </si>
  <si>
    <t>план на отчетный период</t>
  </si>
  <si>
    <t>кассовое исполнение</t>
  </si>
  <si>
    <t xml:space="preserve">"Безопасность" </t>
  </si>
  <si>
    <t>Управление культуры, спорта и молодежной политики МО «Муниципальный округ Сарапульский район УР"</t>
  </si>
  <si>
    <t>«Совершенствование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</si>
  <si>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Мероприятия по предупреждению и ликвидации чрезвычайных ситуаций</t>
  </si>
  <si>
    <t xml:space="preserve">"Профилактика правонарушений"  </t>
  </si>
  <si>
    <t>Мероприятия организационного характера, направленные на повышение эффективности профилактики правонарушений</t>
  </si>
  <si>
    <t>Организация мероприятий по профилактике правонарушений, в том числе среди несовершеннолетних</t>
  </si>
  <si>
    <t>Проведение профильных смен по профилактике правонарушений для несовершеннолетних, состоящих на различных видах учета</t>
  </si>
  <si>
    <t>Управление культуры, спорта и молодежной политики</t>
  </si>
  <si>
    <t>Изготовление, восстановление и установка знаков, обеспечивающих зоны рекреационного назначения на территории МО «МО Сарапульский район УР»</t>
  </si>
  <si>
    <t xml:space="preserve">Создание условий для деятельности ДНД по охране общественного порядка на территории МО «МО Сарапульский район УР» </t>
  </si>
  <si>
    <r>
      <t>"</t>
    </r>
    <r>
      <rPr>
        <b/>
        <sz val="9"/>
        <color rgb="FF000000"/>
        <rFont val="Times New Roman"/>
        <family val="1"/>
        <charset val="204"/>
      </rPr>
      <t>Гармонизация межэтнических отношений и участие в профилактике экстремизма</t>
    </r>
    <r>
      <rPr>
        <b/>
        <sz val="9"/>
        <color theme="1"/>
        <rFont val="Times New Roman"/>
        <family val="1"/>
        <charset val="204"/>
      </rPr>
      <t xml:space="preserve">"  </t>
    </r>
  </si>
  <si>
    <t>Проведение мероприятий по популяризации национальных культур</t>
  </si>
  <si>
    <t>Поддержка деятельности общественных центров национальных культур</t>
  </si>
  <si>
    <t>Разработка, изготовление, приобретение и размещение наглядных пособий (буклетов, памяток, листовок, плакатов, баннеров), а также видеороликов, направленных на профилактику терроризма и экстремизма, правонарушений, формирование толерантного отношения к этноконфессиональным различиям, пропаганду здорового образа жизни</t>
  </si>
  <si>
    <t>Отчет о расходах на реализацию муниципальной программы за счет всех источников финансирования</t>
  </si>
  <si>
    <t xml:space="preserve">Источник финансирования </t>
  </si>
  <si>
    <t>Оценка расходов, тыс. рублей</t>
  </si>
  <si>
    <t>отношение фактических расходов к оценке расходов, %</t>
  </si>
  <si>
    <t>оценка расходов согласно муниципальной программе</t>
  </si>
  <si>
    <t>фактические расходы на отчетную дату</t>
  </si>
  <si>
    <t>иные источники</t>
  </si>
  <si>
    <t>1</t>
  </si>
  <si>
    <t>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</si>
  <si>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3</t>
  </si>
  <si>
    <t xml:space="preserve">" Гармонизация межэтнических отношений и участие в профилактике экстремизма "  </t>
  </si>
  <si>
    <t>Постановление администрации муниципального образования "Муниципальный округ Сарапульский район Удмуртской Республики"</t>
  </si>
  <si>
    <t>"О внечсении изменений в муниципальную программу "Безопасность"</t>
  </si>
  <si>
    <t>на 01.07.2024 года</t>
  </si>
  <si>
    <t>Администрация муниципального образования "«Муниципальный округ Сарапульский район УР"</t>
  </si>
  <si>
    <t xml:space="preserve">В Сарапульском районе в 2024 году продолжили работу 24 Общественных национальных центра.
 Сарапульское районное отделение Общества русской культуры – 15 центров, (с марта 2023 года национальный семейный клуб «Радуга» деревни Непряха переименован в Центр русской культуры «Седмица»)
 Сарапульское районное отделение МОО ВА «Удмурт Кенеш»
7 центров удмуртской культуры
 Сарапульское районное отделение РОДД «Татарский общественный центр Удмуртии»
2 центра татарской культуры 
 Клуб марийской культуры при Тарасовском СКЦ 
Сформирован План реализации Стратегии национальной политики УР в Сарапульском районе, который утвержден и рассмотрен на Межведомственной комиссии по межнациональным и межконфессиональным отношениям.
С участие председателей национально – культурных объединений Сарапульского района состоялось заседание Межведомственной комиссии по вопросам межнациональных и межконфессиональных отношений. </t>
  </si>
  <si>
    <t>на 31.12.2024 года</t>
  </si>
  <si>
    <t>4 заседания штаба ДНД ( в январе и июне, сентябре и ноябре), приняли участие в 2 заседании Республиканского штаба ДНД, совещаниях-семинарах с представителями МО МВД "Сарапульский".</t>
  </si>
  <si>
    <t xml:space="preserve">В рамках подпрограммы проведено 25 профилактических мероприятия, в том числе с несовершеннолетними, в рамках мероприятий по укреплению правопорядка ведется работа по включению населения к деятельности ДНД и вступление в ряды ДНД. </t>
  </si>
  <si>
    <t>На территории Сарапульского района действует 1 добровольная народная дружина,  районный штаб ДНД, общая численность привлеченных граждан к охране общественного порядка в 2024 годуа состовила 35 человек, проведено 53 рейдов и 35 дежурств.</t>
  </si>
  <si>
    <t>заказано и изготовленно 2 мобильных знака "Временное ограничение движения"</t>
  </si>
  <si>
    <t xml:space="preserve">
В рамках Дней русской культуры прошли мероприятия празднование народного праздника Троица, для детей были проведены программы с народными русскими Троицкими играми, рассказаны традиции празднования народного праздника.
С участниками пришкольных лагерей и активистами центров прошли программы и акции к Дню рождения А. С. Пушкина. 
Центры татарской культуры района провели мероприятия в рамках Дней татарской культуры. Активисты познакомили участников с историей переезда татарского населения в район, познакомили с основными татарскими обращениями. Активистами центров проведены Детские татарские праздники «Сабантуй». Участники и активисты Центров татарской культуры приняли участие в Республиканском национальном празднике татарского народа «Сабантуй». В рамках Дней села в селе Уральском и деревне Дулесово проводили игровые программы с татарскими народными играми и развлечениями. Всего прошло 5 мероприятий , участниками стало 347 человек.
Дни удмуртской культуры завершили проведение национальных Дней в районе. Всего проведено 12 октября в Сарапульском районе прошли мероприятий, посетителей 522 человека. Прошли познавательные, игровые программы, где знакомили участников с удмуртской культурой, играми, костюмом, традициями. Проведены  мастер – классы по приготовлению перепеч, удмуртских оберегов. В рамках Дней прошел районный конкурс чтецов на удмуртском языке «Чупрес кыл», 40 участников. В ЭТНОлагере при Тарасовской школе активисты Общественного центра удмуртской культуры «Кам тулкымъёс», села Нечкино, провели интерактивную программу для детей, участников лагерной смены, с демонстрацией костюмных комплексов удмуртов проживающих в Сарапульском районе.</t>
  </si>
  <si>
    <r>
      <t>С участием Общественных национальных центров и по направлению «Традиционная культура» за 202 4 год проведено</t>
    </r>
    <r>
      <rPr>
        <sz val="8.5"/>
        <color rgb="FFFF0000"/>
        <rFont val="Times New Roman"/>
        <family val="1"/>
        <charset val="204"/>
      </rPr>
      <t xml:space="preserve"> 550 мероприятий,</t>
    </r>
    <r>
      <rPr>
        <sz val="8.5"/>
        <rFont val="Times New Roman"/>
        <family val="1"/>
        <charset val="204"/>
      </rPr>
      <t xml:space="preserve"> участниками данных мероприятий стали 4</t>
    </r>
    <r>
      <rPr>
        <sz val="8.5"/>
        <color rgb="FFFF0000"/>
        <rFont val="Times New Roman"/>
        <family val="1"/>
        <charset val="204"/>
      </rPr>
      <t>2 703 человека.</t>
    </r>
    <r>
      <rPr>
        <sz val="8.5"/>
        <rFont val="Times New Roman"/>
        <family val="1"/>
        <charset val="204"/>
      </rPr>
      <t xml:space="preserve">
Традиционно череду народных праздников в учреждениях культуры с участием Общественных центров русской культуры открывают рождественские мероприятия, в ходе которых присутствующих знакомят с историей, традициями и обычаями праздника.  С колядками, песнями и шутками гостевали по дворам сел и деревень района. Подготовленные костюмы, реквизит и разученные песни помогли создать праздник принимающим хозяевам. Особенно встречали в деревнях Юриха, Дулесово, и селах Мостовое и Мазунино, одаривали и угощали колядовщиков. Активисты центров русской культуры особенно и стрепетом сохраняют эту традицию, передавая ее подрастающему поколению, детям.
21 января 2023 года в Районном культурном центре «Спектр» прошел Районный межнациональный фестиваль Общественных национальных центров "Наследники традиций", который открыл череду мероприятий, посвященных 100-летию Сарапульского района, который будет чествоваться 4 января 2024 года. Фестиваль открыла выставка "Живое ремесло", на которой все мастера ремесленники знакомили участников с ремеслом на мастер-классах по ткачеству, вышивке, деревообработке, керамике и представили свои изделия на выставке. Активисты Общественных национальных центров продемонстрировали обряды в номинациях: «Обычаи предков вспоминали» - в одном из показанных номеров была показана традиция «проводов в армию»; традиция встречи гостей; «Мелодии родного края» - песни, танцы. Детские фольклорные коллективы представили свои выступления в номинации «Хоровод» где представляли зарисовки и отдельные творческие номера (чтение, потешек, игру на народных музыкальных инструментах, танцевальные композиции и т.п.). Фольклорные гуляния в Масленицу и Рождество.  В фестивале приняло участие более 25 мастеров в выставке, а 20 общественных национальных центров представили свои выступления. 
Завершил череду мероприятий в январе народный праздник «Праздник валенка», в деревне Дулесово при поддержке А. В. Уланова, участие принимали Центры национальных культур д. Дулесово, Центр русской культуры «Околица» д. Юрино, Центр русской культуры «Исток» с. Кигбаево, Центры села Нечкино, своими выступлениями Центры национальных культур вносили особый национальный акцент в программу праздника. 
Уже становится традицией проведение в первые дни февраля мероприятий в центрах национальных культур к Всемирному дню пельменя. В селах Сигаево и Шевырялово и деревнях Соколовка и Юрино прошли пельменные вечерки с интерактивными программами, приготовление пельменей, не обошлось и без шуток, песен и игр. Молодежь,  конечно, веселилась под гармонь на вечерке. Активисты Центра удмуртской культуры разгадали Пельменный квест, ответив на вопросы, связанные с пельменем, его происхождением, особенностями приготовления.
В рамках международного дня родного языка в Центре удмуртской культуры «Лысву», с. Шевырялово провели познавательную программу «Читаем сказку», познакомив участников с удмуртскими сказками, провели викторину, а так же прогулялись по книжной выставке. 
28 мая в Юринском сельском Доме культуры состоялся Первый районный фестиваль поэзии и песни имени Виталия Артемьевича Ложкина «Когда приходит вдохновенье…». В 2023 году Фестиваль проводился в честь 85-летия со дня рождения поэта, с целью популяризации авторских произведений, увековечиванию памяти замечательного самодеятельного поэта, педагога и директора Юринской школы, лауреата Международной премии «Филантроп», ветерана труда СССР, заслуженного работника культуры Удмуртской Республики, члена союза писателей Удмуртии и России, почётного гражданина Сарапульского района. Организаторами Фестиваля являются специалисты Централизованной клубной системы Сарапульского района. С приветственной речью выступили начальник Управления образования Роготнева Елена Борисовна, председатель Сарапульской районной общественной организации ветеранов Киселёва Ольга Владимировна и супруга поэта - Ложкина Галина Сергеевна, дочь Возякова Наталия Витальевна - главные инициаторы проведения Фестиваля. На мероприятии была организована выставка и презентация достижений поэта в его творческие годы, возложение цветов. Состоялся концерт, на котором было представлено 30 творческих номеров, из которых - 25 стихотворений и 5 песен, популяризирующих творческое наследие поэта. На праздничной сцене выступили 35 человек, это дети, молодёжь и взрослые из с. Сигаево, с. Северный, с. Уральский, с. Мостовое, с. Нечкино, с. Кигбаево, д. Дулесово, д. Юрино, с. Октябрьский, д. Выезд, с. Яромаска, г. Сарапул. Все участники получили памятные дипломы и подарки. Организаторы Фестиваля подчеркнули высокую значимость в проведении данного мероприятия и в последующие юбилейные даты со дня рождения поэта. Это способствует не только увековечиванию памяти поэта, но и обмену достижениями и содействие росту творческих способностей чтецов и исполнителей песен на стихи автора, развитие и укрепление творческих связей между исполнителями - чтецами, коллективами и самодеятельными композиторами для дальнейшего сотрудничества.
Важным и значимым событием июня стало проведение Районного национального татарского праздника «Сабантуй». При проведении и организации праздника приняли участие творческие коллективы и мастера ДПИ Общественных национальных центров Сарапульского района: Центр удмуртской культуры «Ялыке» (д. Соколовка), Центр русской культуры «Калина» (с. Сигаево), Центр татарской культуры «Дуслык» (д. Дулесово), активисты Выездинского СК, Центра славянской культуры «Исток» (с. Кигбаево), Центра русской культуры «Цветень» (д. Соколовка), Центра русской культуры «Селяночка» (д. Дулесово), Центр татарской культуры «Чишмэ» (с. Уральский). Активисты организовали интерактивные площадки с национальными играми и развлечениями, которые пользовались спросом у участников праздника. На празднике были проведены главные национальные соревнования и аттракционы: борьба «Корэш», лазание на столб, бег в мешках, бег с яйцом, соревнования по армспорту, перетягиванию палки. Самым главным батыром стал житель деревни Пастухово Каримов Тимур, который получил главный приз праздника и титул «Батыр «Сабантуя 2023». 
4 июня завершился первый день работы Всероссийской этнографической экспедиции. Команда специалистов побывала в д. Юрино Сарапульского района УР, где был зафиксирован русский праздник "Троица", его ключевые моменты: заплетание венков из березовых веток, обычай кумования, пускание венков по воде, приготовление ухи, угощение яичницей, исполнение песен и игр.
Также была проведена беседа с носителями традиций, жителями д. Юрино.
(Благодарим за помощь в организации Третьякову Ирину Вениаминовну, директора МБУК "ЦКС Сарапульского района", Теплякову Наталью Юрьевну, заведующую Юринским СДК. За теплый приём - жителей д. Юрино.)
Всероссийская этнографическая экспедиция проводится в рамках цикла фольклорных экспедиций по выявлению объектов нематериального этнокультурного достояния народов России.
Мероприятие направлено на сохранение этнокультурного достояния народов России, его многообразия, культурной самобытности этнических сообществ.
Цель проекта - консолидация научно-практических задач в области нематериального этнокультурного достояния народов России, выявление и поддержка носителей традиционной народной культуры.
В селе Нечкино Сарапульского района завершился XI Всероссийский фестиваль традиционной русской культуры "Высокий берег" с трансляцией этнографического материала, собранного в предыдущих этнографических экспедициях. Фестиваль - это завершающий этап проекта «Творческая лаборатория традиционной русской культуры "Всероссийский этнографический фольклорный собор "Высокий берег" Общественной организации «Общество русской культуры Удмуртской Республики», победителя конкурса Фонда президентских грантов. Праздник «Высокий берег» с интерактивными площадками, с реконструкцией крестьянского быта, с выставкой - ярмаркой изделий декоративно-прикладного искусства и ремесел, с проведением мастер-классов и мастер-показов собрал фольклорные коллективы России и Удмуртской Республики, мастеров декоративно - прикладного творчества, жителей сел и деревень – носителей нематериального культурного наследия, детей, подростков, молодежь, семьи, людей среднего и старшего возраста, научных сотрудников, туристов. XI-й Всероссийский фестиваль традиционной русской культуры «Высокий берег». Событийной темой стали «Пряничные картинки». Активное участие в программе фестиваля сегодня приняли специалисты Сарапульского музея-заповедника и волшебная хозяйка города на Каме – Золотая Сарапуль. Сотрудники старейшего в Удмуртии музейного комплекса организовали для гостей и участников фестиваля интерактивную программу «Пряничные истории». Специальный музейный шатер пользовался большим спросом на празднике русской культуры. Здесь в рамках экспресс-выставки можно было увидеть старинные пряничные доски, возраст которых насчитывает несколько столетий, приобщиться к истории и традициям русского чаепития и пряничного дела в Прикамье, поучаствовать в «пряничных» играх, а также сделать селфи с Золотой Сарапулью или в тематической фото-зоне. В этом году в рамках этнографических экспедиций участники фестиваля посетили Завьяловский район, село Гольяны, Киясовский район село Первомайский, Воткинский район село Перевозное, и Сарапульский район: деревня Девятово, село Шевырялово, село Яромаска, деревня Дулесово, деревня Юриха, село Северный, село Мазунино. В ходе экспедиции фольклористами фестиваля зафиксированы традиции, костюмные элементы, удмуртов и русских проживающих на вышеуказанных территориях. Активистами центров проделана огромная работа с информантами сел и деревень. Входе этнографических экспедиций в музеи, библиотеки и высшие учебные заведения, где происходил обмен информацией, было собрано 30 этнографических материалов. Это экспонаты традиционных русских женских костюмов, головные уборы, русские мужские рубахи, тканые пояса, пряничные доски.</t>
    </r>
  </si>
  <si>
    <t>Размещение информации в социальных сетях, Изготовление и распрорстрание листовок "Мир без террора" (200шт.) Проведение  Антитеррорестического месячника  (Сентябрь) в Сарапульско м районе (беседы, лекции, часы информациии, митинги и акции 3го сентября).</t>
  </si>
  <si>
    <t xml:space="preserve"> 2024 год - 1 дружина, 35 членов ДНД.</t>
  </si>
  <si>
    <t xml:space="preserve">В течение всего отчетного периода продолжилась работа по Реализации Межрайонного проекта «Этнолаборатория семейных ценностей «Кокы». За полугодие 2024 года в селах Нечкино, Сигаево и деревне Дулесово прошли творческие встречи «Табань - клуб», мастер – классы, которые явились показательным результатом работы проведенных Центрами удмуртской культуры. В Тарасовской ООШ прошла встреча с  Богданом Анфиногеновым, младшим сотрудником НИИ национального образования УР и Глуховой Галиной Анатольевной, кандидатом филологических наук, доцентом, директором института удмуртской филологии, финно – угроведения  и журналистики, которые осветили вопросы изучения удмуртского языка и рассказали об особенностях удмуртских традиций в календарных праздниках в зависимости от влияния заселяемой территории. </t>
  </si>
  <si>
    <t>постоянно оказывается помощь для подготовки творческих номеров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</si>
</sst>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40"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
      <sz val="10"/>
      <color theme="1"/>
      <name val="Times New Roman"/>
      <family val="1"/>
      <charset val="204"/>
    </font>
    <font>
      <b/>
      <sz val="10"/>
      <color theme="1"/>
      <name val="Times New Roman"/>
      <family val="1"/>
      <charset val="204"/>
    </font>
    <font>
      <b/>
      <sz val="9"/>
      <color theme="1"/>
      <name val="Times New Roman"/>
      <family val="1"/>
      <charset val="204"/>
    </font>
    <font>
      <sz val="9"/>
      <color theme="1"/>
      <name val="Times New Roman"/>
      <family val="1"/>
      <charset val="204"/>
    </font>
    <font>
      <sz val="11"/>
      <color indexed="8"/>
      <name val="Times New Roman"/>
      <family val="1"/>
      <charset val="204"/>
    </font>
    <font>
      <b/>
      <sz val="11"/>
      <color indexed="8"/>
      <name val="Times New Roman"/>
      <family val="1"/>
      <charset val="204"/>
    </font>
    <font>
      <sz val="8.5"/>
      <color theme="1"/>
      <name val="Times New Roman"/>
      <family val="1"/>
      <charset val="204"/>
    </font>
    <font>
      <b/>
      <sz val="8.5"/>
      <color theme="1"/>
      <name val="Times New Roman"/>
      <family val="1"/>
      <charset val="204"/>
    </font>
    <font>
      <sz val="8.5"/>
      <name val="Times New Roman"/>
      <family val="1"/>
      <charset val="204"/>
    </font>
    <font>
      <sz val="8.5"/>
      <color indexed="8"/>
      <name val="Times New Roman"/>
      <family val="1"/>
      <charset val="204"/>
    </font>
    <font>
      <sz val="10"/>
      <name val="Arial"/>
      <family val="2"/>
      <charset val="204"/>
    </font>
    <font>
      <sz val="11"/>
      <color indexed="8"/>
      <name val="Calibri"/>
      <family val="2"/>
      <charset val="204"/>
    </font>
    <font>
      <sz val="8"/>
      <color theme="1"/>
      <name val="Times New Roman"/>
      <family val="1"/>
      <charset val="204"/>
    </font>
    <font>
      <sz val="9"/>
      <color rgb="FF000000"/>
      <name val="Times New Roman"/>
      <family val="1"/>
      <charset val="204"/>
    </font>
    <font>
      <sz val="8"/>
      <name val="Times New Roman"/>
      <family val="1"/>
      <charset val="204"/>
    </font>
    <font>
      <sz val="12"/>
      <color rgb="FF000000"/>
      <name val="Times New Roman"/>
      <family val="1"/>
      <charset val="204"/>
    </font>
    <font>
      <sz val="12"/>
      <color theme="1"/>
      <name val="Times New Roman"/>
      <family val="1"/>
      <charset val="204"/>
    </font>
    <font>
      <sz val="10"/>
      <color rgb="FF000000"/>
      <name val="Times New Roman"/>
      <family val="1"/>
      <charset val="204"/>
    </font>
    <font>
      <b/>
      <sz val="10"/>
      <color indexed="8"/>
      <name val="Times New Roman"/>
      <family val="1"/>
      <charset val="204"/>
    </font>
    <font>
      <b/>
      <sz val="8.5"/>
      <name val="Times New Roman"/>
      <family val="1"/>
      <charset val="204"/>
    </font>
    <font>
      <sz val="8"/>
      <color theme="1"/>
      <name val="Calibri"/>
      <family val="2"/>
      <charset val="204"/>
      <scheme val="minor"/>
    </font>
    <font>
      <b/>
      <sz val="10"/>
      <name val="Times New Roman"/>
      <family val="1"/>
      <charset val="204"/>
    </font>
    <font>
      <sz val="10"/>
      <name val="Times New Roman"/>
      <family val="1"/>
      <charset val="204"/>
    </font>
    <font>
      <sz val="10"/>
      <color rgb="FFFF0000"/>
      <name val="Times New Roman"/>
      <family val="1"/>
      <charset val="204"/>
    </font>
    <font>
      <sz val="9"/>
      <name val="Times New Roman"/>
      <family val="1"/>
      <charset val="204"/>
    </font>
    <font>
      <b/>
      <sz val="8"/>
      <color theme="1"/>
      <name val="Times New Roman"/>
      <family val="1"/>
      <charset val="204"/>
    </font>
    <font>
      <b/>
      <sz val="8"/>
      <color rgb="FF000000"/>
      <name val="Times New Roman"/>
      <family val="1"/>
      <charset val="204"/>
    </font>
    <font>
      <b/>
      <sz val="9"/>
      <color rgb="FF000000"/>
      <name val="Times New Roman"/>
      <family val="1"/>
      <charset val="204"/>
    </font>
    <font>
      <sz val="10"/>
      <color indexed="8"/>
      <name val="Times New Roman"/>
      <family val="1"/>
      <charset val="204"/>
    </font>
    <font>
      <b/>
      <sz val="11"/>
      <color indexed="8"/>
      <name val="Calibri"/>
      <family val="2"/>
      <charset val="204"/>
    </font>
    <font>
      <sz val="7"/>
      <name val="Times New Roman"/>
      <family val="1"/>
      <charset val="204"/>
    </font>
    <font>
      <sz val="7"/>
      <name val="Calibri"/>
      <family val="2"/>
      <charset val="204"/>
    </font>
    <font>
      <sz val="8.5"/>
      <name val="Calibri"/>
      <family val="2"/>
      <charset val="204"/>
    </font>
    <font>
      <b/>
      <sz val="8"/>
      <name val="Times New Roman"/>
      <family val="1"/>
      <charset val="204"/>
    </font>
    <font>
      <sz val="11"/>
      <name val="Times New Roman"/>
      <family val="1"/>
      <charset val="204"/>
    </font>
    <font>
      <sz val="11"/>
      <name val="Calibri"/>
      <family val="2"/>
      <charset val="204"/>
      <scheme val="minor"/>
    </font>
    <font>
      <sz val="8.5"/>
      <color rgb="FFFF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medium">
        <color rgb="FF000000"/>
      </left>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s>
  <cellStyleXfs count="3">
    <xf numFmtId="0" fontId="0" fillId="0" borderId="0"/>
    <xf numFmtId="0" fontId="13" fillId="0" borderId="0"/>
    <xf numFmtId="0" fontId="14" fillId="0" borderId="0"/>
  </cellStyleXfs>
  <cellXfs count="312">
    <xf numFmtId="0" fontId="0" fillId="0" borderId="0" xfId="0"/>
    <xf numFmtId="0" fontId="1" fillId="0" borderId="0" xfId="0" applyFont="1"/>
    <xf numFmtId="0" fontId="1" fillId="0" borderId="1" xfId="0" applyFont="1" applyBorder="1" applyAlignment="1">
      <alignment horizontal="center" wrapText="1"/>
    </xf>
    <xf numFmtId="0" fontId="7" fillId="0" borderId="0" xfId="0" applyFont="1"/>
    <xf numFmtId="0" fontId="1" fillId="0" borderId="1" xfId="0" applyFont="1" applyBorder="1" applyAlignment="1">
      <alignment wrapText="1"/>
    </xf>
    <xf numFmtId="0" fontId="1" fillId="0" borderId="0" xfId="0" applyFont="1" applyAlignment="1">
      <alignment wrapText="1"/>
    </xf>
    <xf numFmtId="0" fontId="9" fillId="0" borderId="1" xfId="0" applyFont="1" applyBorder="1" applyAlignment="1">
      <alignment horizontal="center" vertical="center" wrapText="1"/>
    </xf>
    <xf numFmtId="0" fontId="0" fillId="0" borderId="0" xfId="0"/>
    <xf numFmtId="0" fontId="0" fillId="0" borderId="1" xfId="0" applyBorder="1"/>
    <xf numFmtId="0" fontId="9" fillId="0" borderId="1" xfId="0" applyFont="1" applyBorder="1" applyAlignment="1">
      <alignment vertical="center" wrapText="1"/>
    </xf>
    <xf numFmtId="0" fontId="9" fillId="0" borderId="1" xfId="0" applyFont="1" applyBorder="1" applyAlignment="1">
      <alignment horizontal="center" vertical="center"/>
    </xf>
    <xf numFmtId="0" fontId="17" fillId="0" borderId="1" xfId="0" applyFont="1" applyBorder="1" applyAlignment="1">
      <alignment vertical="center" wrapText="1"/>
    </xf>
    <xf numFmtId="0" fontId="20" fillId="0" borderId="1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0" xfId="0" applyFont="1" applyAlignment="1">
      <alignment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49" fontId="21" fillId="0" borderId="1" xfId="0" applyNumberFormat="1" applyFont="1" applyBorder="1" applyAlignment="1">
      <alignment horizontal="center" vertical="top" wrapText="1"/>
    </xf>
    <xf numFmtId="0" fontId="9" fillId="0" borderId="1" xfId="0" applyFont="1" applyBorder="1" applyAlignment="1">
      <alignment vertical="center"/>
    </xf>
    <xf numFmtId="2" fontId="9" fillId="0" borderId="1" xfId="0" applyNumberFormat="1" applyFont="1" applyBorder="1" applyAlignment="1">
      <alignment vertical="center"/>
    </xf>
    <xf numFmtId="0" fontId="0" fillId="0" borderId="1" xfId="0" applyFont="1" applyBorder="1"/>
    <xf numFmtId="0" fontId="0" fillId="0" borderId="1" xfId="0" applyFont="1" applyBorder="1" applyAlignment="1">
      <alignment vertical="top" wrapText="1"/>
    </xf>
    <xf numFmtId="0" fontId="9" fillId="0" borderId="1" xfId="0" applyFont="1" applyBorder="1" applyAlignment="1">
      <alignment horizontal="center"/>
    </xf>
    <xf numFmtId="0" fontId="2" fillId="0" borderId="1" xfId="0" applyFont="1" applyBorder="1"/>
    <xf numFmtId="0" fontId="10" fillId="0" borderId="1" xfId="0" applyFont="1" applyBorder="1"/>
    <xf numFmtId="2" fontId="9"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0" fillId="0" borderId="0" xfId="0" applyAlignment="1">
      <alignment wrapText="1"/>
    </xf>
    <xf numFmtId="0" fontId="7"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xf numFmtId="0" fontId="12" fillId="0" borderId="1" xfId="0" applyFont="1" applyBorder="1" applyAlignment="1">
      <alignment horizontal="center" vertical="center" wrapText="1"/>
    </xf>
    <xf numFmtId="0" fontId="12" fillId="0" borderId="0" xfId="0" applyFont="1" applyAlignment="1">
      <alignment vertical="center" wrapText="1"/>
    </xf>
    <xf numFmtId="2" fontId="12" fillId="0" borderId="1" xfId="0" applyNumberFormat="1"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vertical="center" wrapText="1"/>
    </xf>
    <xf numFmtId="0" fontId="22" fillId="0" borderId="5" xfId="0" applyFont="1" applyBorder="1" applyAlignment="1">
      <alignment horizontal="left" vertical="center" wrapText="1"/>
    </xf>
    <xf numFmtId="0" fontId="22" fillId="0" borderId="1" xfId="0" applyFont="1" applyBorder="1" applyAlignment="1">
      <alignment vertical="center" wrapText="1"/>
    </xf>
    <xf numFmtId="0" fontId="3" fillId="3" borderId="0" xfId="0" applyFont="1" applyFill="1" applyAlignment="1">
      <alignment vertical="top" wrapText="1"/>
    </xf>
    <xf numFmtId="0" fontId="3" fillId="3" borderId="0" xfId="0" applyFont="1" applyFill="1" applyAlignment="1">
      <alignment horizontal="left" vertical="top" wrapText="1"/>
    </xf>
    <xf numFmtId="0" fontId="25" fillId="0" borderId="0" xfId="0" applyFont="1"/>
    <xf numFmtId="0" fontId="4" fillId="3" borderId="0" xfId="0" applyFont="1" applyFill="1" applyAlignment="1">
      <alignment wrapText="1"/>
    </xf>
    <xf numFmtId="0" fontId="26" fillId="2" borderId="0" xfId="0" applyFont="1" applyFill="1" applyAlignment="1">
      <alignment wrapText="1"/>
    </xf>
    <xf numFmtId="0" fontId="15" fillId="3" borderId="1" xfId="0" applyFont="1" applyFill="1" applyBorder="1" applyAlignment="1">
      <alignment horizontal="center" wrapText="1"/>
    </xf>
    <xf numFmtId="0" fontId="27" fillId="0" borderId="5" xfId="0" applyFont="1" applyBorder="1" applyAlignment="1">
      <alignment horizontal="center" vertical="center" wrapText="1"/>
    </xf>
    <xf numFmtId="165" fontId="28" fillId="3" borderId="1" xfId="0" applyNumberFormat="1" applyFont="1" applyFill="1" applyBorder="1" applyAlignment="1">
      <alignment horizontal="center" vertical="top" wrapText="1"/>
    </xf>
    <xf numFmtId="2" fontId="3" fillId="3" borderId="1" xfId="0" applyNumberFormat="1" applyFont="1" applyFill="1" applyBorder="1" applyAlignment="1">
      <alignment horizontal="center" vertical="center"/>
    </xf>
    <xf numFmtId="2" fontId="20" fillId="3" borderId="1" xfId="0" applyNumberFormat="1" applyFont="1" applyFill="1" applyBorder="1" applyAlignment="1">
      <alignment horizontal="center" vertical="center"/>
    </xf>
    <xf numFmtId="49" fontId="10" fillId="3" borderId="0" xfId="0" applyNumberFormat="1" applyFont="1" applyFill="1" applyAlignment="1">
      <alignment horizontal="center" vertical="top" wrapText="1"/>
    </xf>
    <xf numFmtId="49" fontId="10" fillId="3" borderId="19" xfId="0" applyNumberFormat="1" applyFont="1" applyFill="1" applyBorder="1" applyAlignment="1">
      <alignment horizontal="center" vertical="top" wrapText="1"/>
    </xf>
    <xf numFmtId="0" fontId="28" fillId="3" borderId="19" xfId="0" applyFont="1" applyFill="1" applyBorder="1" applyAlignment="1">
      <alignment horizontal="center" vertical="top" wrapText="1"/>
    </xf>
    <xf numFmtId="0" fontId="28" fillId="3" borderId="22" xfId="0" applyFont="1" applyFill="1" applyBorder="1" applyAlignment="1">
      <alignment horizontal="center" vertical="top" wrapText="1"/>
    </xf>
    <xf numFmtId="0" fontId="0" fillId="3" borderId="0" xfId="0" applyFill="1"/>
    <xf numFmtId="0" fontId="0" fillId="3" borderId="0" xfId="0" applyFill="1" applyAlignment="1">
      <alignment vertical="top"/>
    </xf>
    <xf numFmtId="0" fontId="31" fillId="3" borderId="0" xfId="0" applyFont="1" applyFill="1"/>
    <xf numFmtId="0" fontId="21" fillId="3" borderId="0" xfId="0" applyFont="1" applyFill="1"/>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2" fillId="3" borderId="1" xfId="0" applyFont="1" applyFill="1" applyBorder="1" applyAlignment="1">
      <alignment horizontal="left" vertical="center" wrapText="1"/>
    </xf>
    <xf numFmtId="164" fontId="22" fillId="3" borderId="1" xfId="0" applyNumberFormat="1" applyFont="1" applyFill="1" applyBorder="1" applyAlignment="1">
      <alignment horizontal="right" vertical="center"/>
    </xf>
    <xf numFmtId="4" fontId="11" fillId="3" borderId="1" xfId="0" applyNumberFormat="1" applyFont="1" applyFill="1" applyBorder="1" applyAlignment="1">
      <alignment horizontal="right" vertical="center"/>
    </xf>
    <xf numFmtId="0" fontId="22" fillId="3" borderId="1" xfId="0" applyFont="1" applyFill="1" applyBorder="1" applyAlignment="1">
      <alignment horizontal="left" vertical="center" wrapText="1" indent="1"/>
    </xf>
    <xf numFmtId="4" fontId="22" fillId="3" borderId="1" xfId="0" applyNumberFormat="1" applyFont="1" applyFill="1" applyBorder="1" applyAlignment="1">
      <alignment horizontal="right" vertical="center"/>
    </xf>
    <xf numFmtId="4" fontId="9" fillId="3" borderId="1" xfId="0" applyNumberFormat="1" applyFont="1" applyFill="1" applyBorder="1"/>
    <xf numFmtId="164" fontId="36" fillId="3" borderId="1" xfId="0" applyNumberFormat="1" applyFont="1" applyFill="1" applyBorder="1" applyAlignment="1">
      <alignment horizontal="right" vertical="center"/>
    </xf>
    <xf numFmtId="4" fontId="36" fillId="3" borderId="1" xfId="0" applyNumberFormat="1" applyFont="1" applyFill="1" applyBorder="1" applyAlignment="1">
      <alignment horizontal="right" vertical="center"/>
    </xf>
    <xf numFmtId="4" fontId="17" fillId="3" borderId="1" xfId="0" applyNumberFormat="1" applyFont="1" applyFill="1" applyBorder="1" applyAlignment="1">
      <alignment horizontal="right" vertical="center"/>
    </xf>
    <xf numFmtId="0" fontId="22" fillId="3" borderId="1" xfId="0" applyFont="1" applyFill="1" applyBorder="1" applyAlignment="1">
      <alignment vertical="center" wrapText="1"/>
    </xf>
    <xf numFmtId="164" fontId="11" fillId="3" borderId="1" xfId="0" applyNumberFormat="1" applyFont="1" applyFill="1" applyBorder="1" applyAlignment="1">
      <alignment horizontal="right" vertical="center"/>
    </xf>
    <xf numFmtId="0" fontId="11" fillId="3" borderId="1" xfId="0" applyFont="1" applyFill="1" applyBorder="1" applyAlignment="1">
      <alignment horizontal="left" vertical="center" wrapText="1" indent="1"/>
    </xf>
    <xf numFmtId="164" fontId="37" fillId="3" borderId="1" xfId="0" applyNumberFormat="1" applyFont="1" applyFill="1" applyBorder="1"/>
    <xf numFmtId="4" fontId="37" fillId="3" borderId="1" xfId="0" applyNumberFormat="1" applyFont="1" applyFill="1" applyBorder="1"/>
    <xf numFmtId="4" fontId="11" fillId="3" borderId="1" xfId="0" applyNumberFormat="1" applyFont="1" applyFill="1" applyBorder="1"/>
    <xf numFmtId="0" fontId="11" fillId="3" borderId="1" xfId="0" applyFont="1" applyFill="1" applyBorder="1" applyAlignment="1">
      <alignment vertical="center" wrapText="1"/>
    </xf>
    <xf numFmtId="164" fontId="11" fillId="3" borderId="1" xfId="0" applyNumberFormat="1" applyFont="1" applyFill="1" applyBorder="1"/>
    <xf numFmtId="0" fontId="9" fillId="3" borderId="1" xfId="0" applyFont="1" applyFill="1" applyBorder="1" applyAlignment="1">
      <alignment vertical="center" wrapText="1"/>
    </xf>
    <xf numFmtId="0" fontId="9" fillId="3" borderId="1" xfId="0" applyFont="1" applyFill="1" applyBorder="1" applyAlignment="1">
      <alignment horizontal="center" vertical="center"/>
    </xf>
    <xf numFmtId="0" fontId="12" fillId="3" borderId="1" xfId="0" applyFont="1" applyFill="1" applyBorder="1" applyAlignment="1">
      <alignment horizontal="center" vertical="center"/>
    </xf>
    <xf numFmtId="2" fontId="12" fillId="3" borderId="1" xfId="0" applyNumberFormat="1" applyFont="1" applyFill="1" applyBorder="1" applyAlignment="1">
      <alignment horizontal="center" vertical="center"/>
    </xf>
    <xf numFmtId="0" fontId="9" fillId="3" borderId="1" xfId="0" applyFont="1" applyFill="1" applyBorder="1" applyAlignment="1">
      <alignment wrapText="1"/>
    </xf>
    <xf numFmtId="0" fontId="23" fillId="3" borderId="1" xfId="0" applyFont="1" applyFill="1" applyBorder="1" applyAlignment="1">
      <alignment wrapText="1"/>
    </xf>
    <xf numFmtId="0" fontId="9"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vertical="center"/>
    </xf>
    <xf numFmtId="2" fontId="15" fillId="3" borderId="5" xfId="0" applyNumberFormat="1" applyFont="1" applyFill="1" applyBorder="1" applyAlignment="1">
      <alignment horizontal="center" wrapText="1"/>
    </xf>
    <xf numFmtId="2" fontId="15" fillId="3" borderId="1" xfId="0" applyNumberFormat="1" applyFont="1" applyFill="1" applyBorder="1" applyAlignment="1">
      <alignment horizontal="center" vertical="top" wrapText="1"/>
    </xf>
    <xf numFmtId="0" fontId="0" fillId="3" borderId="8" xfId="0" applyFill="1" applyBorder="1" applyAlignment="1">
      <alignment horizontal="center" vertical="top" wrapText="1"/>
    </xf>
    <xf numFmtId="0" fontId="0" fillId="3" borderId="18" xfId="0" applyFill="1" applyBorder="1" applyAlignment="1">
      <alignment horizontal="center" vertical="top" wrapText="1"/>
    </xf>
    <xf numFmtId="0" fontId="0" fillId="3" borderId="0" xfId="0" applyFill="1" applyAlignment="1">
      <alignment horizontal="center" vertical="top" wrapText="1"/>
    </xf>
    <xf numFmtId="0" fontId="0" fillId="3" borderId="19" xfId="0" applyFill="1" applyBorder="1" applyAlignment="1">
      <alignment horizontal="center" vertical="top" wrapText="1"/>
    </xf>
    <xf numFmtId="0" fontId="0" fillId="3" borderId="17" xfId="0" applyFill="1" applyBorder="1" applyAlignment="1">
      <alignment horizontal="center" vertical="top" wrapText="1"/>
    </xf>
    <xf numFmtId="0" fontId="0" fillId="3" borderId="22" xfId="0" applyFill="1" applyBorder="1" applyAlignment="1">
      <alignment horizontal="center" vertical="top" wrapText="1"/>
    </xf>
    <xf numFmtId="0" fontId="28" fillId="3" borderId="1" xfId="0" applyFont="1" applyFill="1" applyBorder="1" applyAlignment="1">
      <alignment horizontal="center" vertical="top" wrapText="1"/>
    </xf>
    <xf numFmtId="49" fontId="10" fillId="3" borderId="8" xfId="0" applyNumberFormat="1" applyFont="1" applyFill="1" applyBorder="1" applyAlignment="1">
      <alignment horizontal="center" vertical="top" wrapText="1"/>
    </xf>
    <xf numFmtId="49" fontId="10" fillId="3" borderId="18" xfId="0" applyNumberFormat="1" applyFont="1" applyFill="1" applyBorder="1" applyAlignment="1">
      <alignment horizontal="center" vertical="top" wrapText="1"/>
    </xf>
    <xf numFmtId="0" fontId="10" fillId="3" borderId="18" xfId="0" applyFont="1" applyFill="1" applyBorder="1" applyAlignment="1">
      <alignment horizontal="center" vertical="top" wrapText="1"/>
    </xf>
    <xf numFmtId="0" fontId="10" fillId="3" borderId="19" xfId="0" applyFont="1" applyFill="1" applyBorder="1" applyAlignment="1">
      <alignment horizontal="center" vertical="top" wrapText="1"/>
    </xf>
    <xf numFmtId="2" fontId="15" fillId="3" borderId="5" xfId="0" applyNumberFormat="1" applyFont="1" applyFill="1" applyBorder="1" applyAlignment="1">
      <alignment horizontal="center" vertical="top" wrapText="1"/>
    </xf>
    <xf numFmtId="2" fontId="28" fillId="3" borderId="1" xfId="0" applyNumberFormat="1" applyFont="1" applyFill="1" applyBorder="1" applyAlignment="1">
      <alignment horizontal="center" vertical="top" wrapText="1"/>
    </xf>
    <xf numFmtId="0" fontId="28" fillId="3" borderId="5" xfId="0" applyFont="1" applyFill="1" applyBorder="1" applyAlignment="1">
      <alignment horizontal="center" vertical="top" wrapText="1"/>
    </xf>
    <xf numFmtId="0" fontId="0" fillId="3" borderId="1" xfId="0" applyFill="1" applyBorder="1" applyAlignment="1">
      <alignment horizontal="center" vertical="top" wrapText="1"/>
    </xf>
    <xf numFmtId="0" fontId="0" fillId="0" borderId="0" xfId="0"/>
    <xf numFmtId="0" fontId="24" fillId="0" borderId="0" xfId="0" applyFont="1" applyAlignment="1">
      <alignment horizontal="center"/>
    </xf>
    <xf numFmtId="0" fontId="9" fillId="3" borderId="1" xfId="0" applyFont="1" applyFill="1" applyBorder="1" applyAlignment="1">
      <alignment horizontal="center" vertical="top" wrapText="1"/>
    </xf>
    <xf numFmtId="0" fontId="9" fillId="3" borderId="1" xfId="0" applyFont="1" applyFill="1" applyBorder="1" applyAlignment="1">
      <alignment horizontal="center" wrapText="1"/>
    </xf>
    <xf numFmtId="0" fontId="28" fillId="3" borderId="18" xfId="0" applyFont="1" applyFill="1" applyBorder="1" applyAlignment="1">
      <alignment horizontal="center" vertical="top" wrapText="1"/>
    </xf>
    <xf numFmtId="0" fontId="28" fillId="3" borderId="1" xfId="0" applyFont="1" applyFill="1" applyBorder="1" applyAlignment="1">
      <alignment horizontal="center" wrapText="1"/>
    </xf>
    <xf numFmtId="0" fontId="11" fillId="3" borderId="1" xfId="0" applyFont="1" applyFill="1" applyBorder="1" applyAlignment="1">
      <alignment horizontal="left" vertical="center" wrapText="1"/>
    </xf>
    <xf numFmtId="0" fontId="0" fillId="3" borderId="0" xfId="0" applyFill="1"/>
    <xf numFmtId="165" fontId="15" fillId="3" borderId="1" xfId="0" applyNumberFormat="1" applyFont="1" applyFill="1" applyBorder="1" applyAlignment="1">
      <alignment horizontal="center" vertical="top" wrapText="1"/>
    </xf>
    <xf numFmtId="0" fontId="15" fillId="3" borderId="5" xfId="0" applyFont="1" applyFill="1" applyBorder="1" applyAlignment="1">
      <alignment horizontal="center" vertical="top" wrapText="1"/>
    </xf>
    <xf numFmtId="165" fontId="15" fillId="3" borderId="5" xfId="0" applyNumberFormat="1" applyFont="1" applyFill="1" applyBorder="1" applyAlignment="1">
      <alignment horizontal="center" vertical="top" wrapText="1"/>
    </xf>
    <xf numFmtId="49" fontId="28" fillId="3" borderId="5" xfId="0" applyNumberFormat="1" applyFont="1" applyFill="1" applyBorder="1" applyAlignment="1">
      <alignment horizontal="center" vertical="top" wrapText="1"/>
    </xf>
    <xf numFmtId="2" fontId="28" fillId="3" borderId="1" xfId="0" applyNumberFormat="1" applyFont="1" applyFill="1" applyBorder="1" applyAlignment="1">
      <alignment horizontal="center" wrapText="1"/>
    </xf>
    <xf numFmtId="2" fontId="28" fillId="3" borderId="5" xfId="0" applyNumberFormat="1" applyFont="1" applyFill="1" applyBorder="1" applyAlignment="1">
      <alignment horizontal="center" wrapText="1"/>
    </xf>
    <xf numFmtId="2" fontId="15" fillId="3" borderId="1" xfId="0" applyNumberFormat="1" applyFont="1" applyFill="1" applyBorder="1" applyAlignment="1">
      <alignment horizontal="center" wrapText="1"/>
    </xf>
    <xf numFmtId="0" fontId="27" fillId="0" borderId="1" xfId="0" applyFont="1" applyBorder="1" applyAlignment="1">
      <alignment vertical="top" wrapText="1"/>
    </xf>
    <xf numFmtId="0" fontId="27" fillId="3" borderId="11" xfId="0" applyFont="1" applyFill="1" applyBorder="1" applyAlignment="1">
      <alignment vertical="top" wrapText="1"/>
    </xf>
    <xf numFmtId="0" fontId="11" fillId="0" borderId="1" xfId="0" applyFont="1" applyFill="1" applyBorder="1" applyAlignment="1">
      <alignment vertical="center" wrapText="1"/>
    </xf>
    <xf numFmtId="0" fontId="37" fillId="0" borderId="1" xfId="0" applyFont="1" applyBorder="1" applyAlignment="1">
      <alignment horizontal="center" vertical="center" wrapText="1"/>
    </xf>
    <xf numFmtId="0" fontId="22" fillId="0" borderId="8" xfId="0" applyFont="1" applyBorder="1" applyAlignment="1">
      <alignment vertical="center"/>
    </xf>
    <xf numFmtId="0" fontId="22" fillId="0" borderId="8" xfId="0" applyFont="1" applyBorder="1" applyAlignment="1">
      <alignment horizontal="center" vertical="center"/>
    </xf>
    <xf numFmtId="0" fontId="38" fillId="0" borderId="8" xfId="0" applyFont="1" applyBorder="1"/>
    <xf numFmtId="0" fontId="22" fillId="0" borderId="8" xfId="0" applyFont="1" applyBorder="1" applyAlignment="1">
      <alignment vertical="center" wrapText="1"/>
    </xf>
    <xf numFmtId="0" fontId="11" fillId="0" borderId="8" xfId="0" applyFont="1" applyBorder="1" applyAlignment="1">
      <alignment horizontal="center" vertical="center" wrapText="1"/>
    </xf>
    <xf numFmtId="0" fontId="11" fillId="0" borderId="0"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27" fillId="0" borderId="0" xfId="0" applyFont="1" applyAlignment="1">
      <alignment vertical="center"/>
    </xf>
    <xf numFmtId="0" fontId="27" fillId="0" borderId="1" xfId="0" applyFont="1" applyBorder="1" applyAlignment="1">
      <alignment vertical="center" wrapText="1"/>
    </xf>
    <xf numFmtId="0" fontId="27" fillId="0" borderId="6" xfId="0" applyFont="1" applyBorder="1" applyAlignment="1">
      <alignment vertical="center"/>
    </xf>
    <xf numFmtId="0" fontId="38" fillId="0" borderId="1" xfId="0" applyFont="1" applyBorder="1"/>
    <xf numFmtId="0" fontId="11" fillId="0" borderId="1" xfId="0" applyFont="1" applyBorder="1"/>
    <xf numFmtId="0" fontId="11" fillId="0" borderId="1" xfId="0" applyFont="1" applyBorder="1" applyAlignment="1">
      <alignment horizontal="left" vertical="center" wrapText="1"/>
    </xf>
    <xf numFmtId="0" fontId="38" fillId="0" borderId="5" xfId="0" applyFont="1" applyBorder="1"/>
    <xf numFmtId="0" fontId="17" fillId="0" borderId="1" xfId="0" applyFont="1" applyBorder="1" applyAlignment="1">
      <alignment horizontal="center" vertical="center" wrapText="1"/>
    </xf>
    <xf numFmtId="0" fontId="37" fillId="0" borderId="1" xfId="0" applyFont="1" applyBorder="1" applyAlignment="1">
      <alignment vertical="top"/>
    </xf>
    <xf numFmtId="0" fontId="22" fillId="0" borderId="1" xfId="0" applyFont="1" applyFill="1" applyBorder="1" applyAlignment="1">
      <alignment horizontal="left" vertical="center" wrapText="1"/>
    </xf>
    <xf numFmtId="0" fontId="37" fillId="0" borderId="5" xfId="0" applyFont="1" applyBorder="1" applyAlignment="1">
      <alignment vertical="top"/>
    </xf>
    <xf numFmtId="0" fontId="11" fillId="0" borderId="5" xfId="0" applyFont="1" applyBorder="1" applyAlignment="1">
      <alignment vertical="top"/>
    </xf>
    <xf numFmtId="0" fontId="11" fillId="3" borderId="5" xfId="0" applyFont="1" applyFill="1" applyBorder="1" applyAlignment="1">
      <alignment vertical="top"/>
    </xf>
    <xf numFmtId="0" fontId="11" fillId="0" borderId="1" xfId="0" applyFont="1" applyBorder="1" applyAlignment="1">
      <alignment vertical="top"/>
    </xf>
    <xf numFmtId="165" fontId="28" fillId="3" borderId="5" xfId="0" applyNumberFormat="1" applyFont="1" applyFill="1" applyBorder="1" applyAlignment="1">
      <alignment horizontal="center" vertical="top" wrapText="1"/>
    </xf>
    <xf numFmtId="0" fontId="10" fillId="3" borderId="5" xfId="0" applyFont="1" applyFill="1" applyBorder="1" applyAlignment="1">
      <alignment horizontal="center" vertical="top" wrapText="1"/>
    </xf>
    <xf numFmtId="0" fontId="28" fillId="3" borderId="1" xfId="0" applyFont="1" applyFill="1" applyBorder="1" applyAlignment="1">
      <alignment horizontal="center" vertical="top" wrapText="1"/>
    </xf>
    <xf numFmtId="0" fontId="10" fillId="3" borderId="1" xfId="0" applyFont="1" applyFill="1" applyBorder="1" applyAlignment="1">
      <alignment horizontal="center" vertical="top" wrapText="1"/>
    </xf>
    <xf numFmtId="49" fontId="28" fillId="3" borderId="1" xfId="0" applyNumberFormat="1" applyFont="1" applyFill="1" applyBorder="1" applyAlignment="1">
      <alignment horizontal="center" vertical="top" wrapText="1"/>
    </xf>
    <xf numFmtId="0" fontId="28" fillId="3" borderId="1" xfId="0" applyFont="1" applyFill="1" applyBorder="1" applyAlignment="1">
      <alignment vertical="top" wrapText="1"/>
    </xf>
    <xf numFmtId="2" fontId="28" fillId="3" borderId="1" xfId="0" applyNumberFormat="1" applyFont="1" applyFill="1" applyBorder="1" applyAlignment="1">
      <alignment horizontal="center" vertical="top" wrapText="1"/>
    </xf>
    <xf numFmtId="0" fontId="15" fillId="3" borderId="1" xfId="0" applyFont="1" applyFill="1" applyBorder="1" applyAlignment="1">
      <alignment horizontal="center" vertical="top" wrapText="1"/>
    </xf>
    <xf numFmtId="0" fontId="33" fillId="2" borderId="1" xfId="0" applyFont="1" applyFill="1" applyBorder="1" applyAlignment="1">
      <alignment horizontal="left" vertical="center" wrapText="1" shrinkToFit="1"/>
    </xf>
    <xf numFmtId="0" fontId="9" fillId="2"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0" fontId="18" fillId="0" borderId="12"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1" fillId="0" borderId="1" xfId="0" applyFont="1" applyBorder="1" applyAlignment="1">
      <alignment horizontal="left" vertical="top" wrapText="1"/>
    </xf>
    <xf numFmtId="0" fontId="27" fillId="0" borderId="10" xfId="0" applyFont="1" applyFill="1" applyBorder="1" applyAlignment="1">
      <alignment vertical="top" wrapText="1"/>
    </xf>
    <xf numFmtId="49" fontId="10" fillId="3" borderId="1" xfId="0" applyNumberFormat="1" applyFont="1" applyFill="1" applyBorder="1" applyAlignment="1">
      <alignment horizontal="center" vertical="top" wrapText="1"/>
    </xf>
    <xf numFmtId="0" fontId="10" fillId="3" borderId="1" xfId="0" applyFont="1" applyFill="1" applyBorder="1" applyAlignment="1">
      <alignment horizontal="center" vertical="top" wrapText="1"/>
    </xf>
    <xf numFmtId="0" fontId="6" fillId="3" borderId="1" xfId="0" applyFont="1" applyFill="1" applyBorder="1" applyAlignment="1">
      <alignment vertical="top" wrapText="1"/>
    </xf>
    <xf numFmtId="0" fontId="28" fillId="3" borderId="1" xfId="0" applyFont="1" applyFill="1" applyBorder="1" applyAlignment="1">
      <alignment horizontal="center" vertical="top" wrapText="1"/>
    </xf>
    <xf numFmtId="49" fontId="10" fillId="3" borderId="16" xfId="0" applyNumberFormat="1" applyFont="1" applyFill="1" applyBorder="1" applyAlignment="1">
      <alignment horizontal="center" vertical="top" wrapText="1"/>
    </xf>
    <xf numFmtId="49" fontId="10" fillId="3" borderId="8" xfId="0" applyNumberFormat="1" applyFont="1" applyFill="1" applyBorder="1" applyAlignment="1">
      <alignment horizontal="center" vertical="top" wrapText="1"/>
    </xf>
    <xf numFmtId="49" fontId="10" fillId="3" borderId="18" xfId="0" applyNumberFormat="1" applyFont="1" applyFill="1" applyBorder="1" applyAlignment="1">
      <alignment horizontal="center" vertical="top" wrapText="1"/>
    </xf>
    <xf numFmtId="0" fontId="6" fillId="3" borderId="16" xfId="0" applyFont="1" applyFill="1" applyBorder="1" applyAlignment="1">
      <alignment vertical="top" wrapText="1"/>
    </xf>
    <xf numFmtId="0" fontId="6" fillId="3" borderId="18" xfId="0" applyFont="1" applyFill="1" applyBorder="1" applyAlignment="1">
      <alignment vertical="top" wrapText="1"/>
    </xf>
    <xf numFmtId="0" fontId="10" fillId="3" borderId="16"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18" xfId="0" applyFont="1" applyFill="1" applyBorder="1" applyAlignment="1">
      <alignment horizontal="center" vertical="top" wrapText="1"/>
    </xf>
    <xf numFmtId="0" fontId="10" fillId="3" borderId="20" xfId="0" applyFont="1" applyFill="1" applyBorder="1" applyAlignment="1">
      <alignment horizontal="center" vertical="top" wrapText="1"/>
    </xf>
    <xf numFmtId="0" fontId="10" fillId="3" borderId="0" xfId="0" applyFont="1" applyFill="1" applyAlignment="1">
      <alignment horizontal="center" vertical="top" wrapText="1"/>
    </xf>
    <xf numFmtId="0" fontId="10" fillId="3" borderId="19" xfId="0" applyFont="1" applyFill="1" applyBorder="1" applyAlignment="1">
      <alignment horizontal="center" vertical="top" wrapText="1"/>
    </xf>
    <xf numFmtId="0" fontId="5" fillId="3" borderId="16" xfId="0" applyFont="1" applyFill="1" applyBorder="1" applyAlignment="1">
      <alignment vertical="top" wrapText="1"/>
    </xf>
    <xf numFmtId="0" fontId="5" fillId="3" borderId="18" xfId="0" applyFont="1" applyFill="1" applyBorder="1" applyAlignment="1">
      <alignment vertical="top" wrapText="1"/>
    </xf>
    <xf numFmtId="0" fontId="5" fillId="3" borderId="20" xfId="0" applyFont="1" applyFill="1" applyBorder="1" applyAlignment="1">
      <alignment vertical="top" wrapText="1"/>
    </xf>
    <xf numFmtId="0" fontId="5" fillId="3" borderId="19" xfId="0" applyFont="1" applyFill="1" applyBorder="1" applyAlignment="1">
      <alignment vertical="top" wrapText="1"/>
    </xf>
    <xf numFmtId="0" fontId="0" fillId="3" borderId="8" xfId="0" applyFill="1" applyBorder="1" applyAlignment="1">
      <alignment horizontal="center" vertical="top" wrapText="1"/>
    </xf>
    <xf numFmtId="0" fontId="0" fillId="3" borderId="18" xfId="0" applyFill="1" applyBorder="1" applyAlignment="1">
      <alignment horizontal="center" vertical="top" wrapText="1"/>
    </xf>
    <xf numFmtId="0" fontId="0" fillId="3" borderId="20" xfId="0" applyFill="1" applyBorder="1" applyAlignment="1">
      <alignment horizontal="center" vertical="top" wrapText="1"/>
    </xf>
    <xf numFmtId="0" fontId="0" fillId="3" borderId="0" xfId="0" applyFill="1" applyAlignment="1">
      <alignment horizontal="center" vertical="top" wrapText="1"/>
    </xf>
    <xf numFmtId="0" fontId="0" fillId="3" borderId="19" xfId="0" applyFill="1" applyBorder="1" applyAlignment="1">
      <alignment horizontal="center" vertical="top" wrapText="1"/>
    </xf>
    <xf numFmtId="0" fontId="15"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29" fillId="3" borderId="1" xfId="0" applyFont="1" applyFill="1" applyBorder="1" applyAlignment="1">
      <alignment horizontal="center" vertical="top" wrapText="1"/>
    </xf>
    <xf numFmtId="0" fontId="16" fillId="3" borderId="1" xfId="0" applyFont="1" applyFill="1" applyBorder="1" applyAlignment="1">
      <alignment vertical="top" wrapText="1"/>
    </xf>
    <xf numFmtId="0" fontId="0" fillId="3" borderId="21" xfId="0" applyFill="1" applyBorder="1" applyAlignment="1">
      <alignment horizontal="center" vertical="top" wrapText="1"/>
    </xf>
    <xf numFmtId="0" fontId="0" fillId="3" borderId="17" xfId="0" applyFill="1" applyBorder="1" applyAlignment="1">
      <alignment horizontal="center" vertical="top" wrapText="1"/>
    </xf>
    <xf numFmtId="0" fontId="0" fillId="3" borderId="22" xfId="0" applyFill="1" applyBorder="1" applyAlignment="1">
      <alignment horizontal="center" vertical="top" wrapText="1"/>
    </xf>
    <xf numFmtId="0" fontId="10" fillId="3" borderId="5" xfId="0" applyFont="1" applyFill="1" applyBorder="1" applyAlignment="1">
      <alignment horizontal="center" vertical="top" wrapText="1"/>
    </xf>
    <xf numFmtId="0" fontId="0" fillId="3" borderId="7" xfId="0" applyFill="1" applyBorder="1" applyAlignment="1">
      <alignment horizontal="center" vertical="top" wrapText="1"/>
    </xf>
    <xf numFmtId="0" fontId="0" fillId="3" borderId="6" xfId="0" applyFill="1" applyBorder="1" applyAlignment="1">
      <alignment horizontal="center" vertical="top" wrapText="1"/>
    </xf>
    <xf numFmtId="49" fontId="28" fillId="3" borderId="1" xfId="0" applyNumberFormat="1" applyFont="1" applyFill="1" applyBorder="1" applyAlignment="1">
      <alignment horizontal="center" vertical="top" wrapText="1"/>
    </xf>
    <xf numFmtId="0" fontId="28" fillId="3" borderId="1" xfId="0" applyFont="1" applyFill="1" applyBorder="1" applyAlignment="1">
      <alignment vertical="top" wrapText="1"/>
    </xf>
    <xf numFmtId="2" fontId="28" fillId="3" borderId="1" xfId="0" applyNumberFormat="1" applyFont="1" applyFill="1" applyBorder="1" applyAlignment="1">
      <alignment horizontal="center" vertical="top" wrapText="1"/>
    </xf>
    <xf numFmtId="0" fontId="5" fillId="3" borderId="2" xfId="0" applyFont="1" applyFill="1" applyBorder="1" applyAlignment="1">
      <alignment wrapText="1"/>
    </xf>
    <xf numFmtId="0" fontId="5" fillId="3" borderId="4" xfId="0" applyFont="1" applyFill="1" applyBorder="1" applyAlignment="1">
      <alignment wrapText="1"/>
    </xf>
    <xf numFmtId="0" fontId="6" fillId="3" borderId="2" xfId="0" applyFont="1" applyFill="1" applyBorder="1" applyAlignment="1">
      <alignment horizontal="left" vertical="top" wrapText="1"/>
    </xf>
    <xf numFmtId="0" fontId="6" fillId="3" borderId="4" xfId="0" applyFont="1" applyFill="1" applyBorder="1" applyAlignment="1">
      <alignment horizontal="left" vertical="top" wrapText="1"/>
    </xf>
    <xf numFmtId="0" fontId="24" fillId="0" borderId="0" xfId="0" applyFont="1" applyAlignment="1">
      <alignment horizontal="center" vertical="center" wrapText="1"/>
    </xf>
    <xf numFmtId="0" fontId="0" fillId="0" borderId="0" xfId="0"/>
    <xf numFmtId="0" fontId="24" fillId="0" borderId="0" xfId="0" applyFont="1" applyAlignment="1">
      <alignment horizontal="center"/>
    </xf>
    <xf numFmtId="0" fontId="24" fillId="2" borderId="0" xfId="0" applyFont="1" applyFill="1" applyAlignment="1">
      <alignment horizontal="center"/>
    </xf>
    <xf numFmtId="0" fontId="9" fillId="3" borderId="1" xfId="0" applyFont="1" applyFill="1" applyBorder="1" applyAlignment="1">
      <alignment horizontal="center" vertical="top" wrapText="1"/>
    </xf>
    <xf numFmtId="0" fontId="9" fillId="3" borderId="1" xfId="0" applyFont="1" applyFill="1" applyBorder="1" applyAlignment="1">
      <alignment horizontal="center" wrapText="1"/>
    </xf>
    <xf numFmtId="49" fontId="9" fillId="3" borderId="1" xfId="0" applyNumberFormat="1" applyFont="1" applyFill="1" applyBorder="1" applyAlignment="1">
      <alignment horizont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0" fillId="0" borderId="4" xfId="0" applyBorder="1" applyAlignment="1">
      <alignment horizontal="center"/>
    </xf>
    <xf numFmtId="0" fontId="0" fillId="3" borderId="18" xfId="0" applyFill="1" applyBorder="1" applyAlignment="1">
      <alignment vertical="top" wrapText="1"/>
    </xf>
    <xf numFmtId="0" fontId="0" fillId="3" borderId="20" xfId="0" applyFill="1" applyBorder="1" applyAlignment="1">
      <alignment vertical="top" wrapText="1"/>
    </xf>
    <xf numFmtId="0" fontId="0" fillId="3" borderId="19" xfId="0" applyFill="1" applyBorder="1" applyAlignment="1">
      <alignment vertical="top" wrapText="1"/>
    </xf>
    <xf numFmtId="0" fontId="28" fillId="3" borderId="2" xfId="0" applyFont="1" applyFill="1" applyBorder="1" applyAlignment="1">
      <alignment horizontal="center" vertical="top" wrapText="1"/>
    </xf>
    <xf numFmtId="0" fontId="28" fillId="3" borderId="4" xfId="0" applyFont="1" applyFill="1" applyBorder="1" applyAlignment="1">
      <alignment horizontal="center" vertical="top" wrapText="1"/>
    </xf>
    <xf numFmtId="2" fontId="28" fillId="3" borderId="5" xfId="0" applyNumberFormat="1" applyFont="1" applyFill="1" applyBorder="1" applyAlignment="1">
      <alignment horizontal="center" vertical="top" wrapText="1"/>
    </xf>
    <xf numFmtId="0" fontId="28" fillId="3" borderId="1" xfId="0" applyFont="1" applyFill="1" applyBorder="1" applyAlignment="1">
      <alignment horizontal="center" wrapText="1"/>
    </xf>
    <xf numFmtId="0" fontId="9" fillId="3" borderId="2" xfId="0" applyFont="1" applyFill="1" applyBorder="1" applyAlignment="1">
      <alignment horizontal="center" vertical="top" wrapText="1"/>
    </xf>
    <xf numFmtId="0" fontId="9" fillId="3" borderId="3" xfId="0" applyFont="1" applyFill="1" applyBorder="1" applyAlignment="1">
      <alignment horizontal="center" vertical="top" wrapText="1"/>
    </xf>
    <xf numFmtId="0" fontId="9" fillId="3" borderId="4" xfId="0" applyFont="1" applyFill="1" applyBorder="1" applyAlignment="1">
      <alignment horizontal="center" vertical="top" wrapText="1"/>
    </xf>
    <xf numFmtId="49" fontId="9" fillId="3" borderId="2" xfId="0" applyNumberFormat="1" applyFont="1" applyFill="1" applyBorder="1" applyAlignment="1">
      <alignment horizontal="center" vertical="top" wrapText="1"/>
    </xf>
    <xf numFmtId="49" fontId="9" fillId="3" borderId="4" xfId="0" applyNumberFormat="1" applyFont="1" applyFill="1" applyBorder="1" applyAlignment="1">
      <alignment horizontal="center" vertical="top" wrapText="1"/>
    </xf>
    <xf numFmtId="0" fontId="6" fillId="3" borderId="2" xfId="0" applyFont="1" applyFill="1" applyBorder="1" applyAlignment="1">
      <alignment vertical="top" wrapText="1"/>
    </xf>
    <xf numFmtId="0" fontId="6" fillId="3" borderId="4" xfId="0" applyFont="1" applyFill="1" applyBorder="1" applyAlignment="1">
      <alignment vertical="top" wrapText="1"/>
    </xf>
    <xf numFmtId="0" fontId="6" fillId="3" borderId="2" xfId="0" applyFont="1" applyFill="1" applyBorder="1" applyAlignment="1">
      <alignment horizontal="center" vertical="top" wrapText="1"/>
    </xf>
    <xf numFmtId="0" fontId="6" fillId="3" borderId="4" xfId="0" applyFont="1" applyFill="1" applyBorder="1" applyAlignment="1">
      <alignment horizontal="center" vertical="top" wrapText="1"/>
    </xf>
    <xf numFmtId="0" fontId="10" fillId="3" borderId="6" xfId="0" applyFont="1" applyFill="1" applyBorder="1" applyAlignment="1">
      <alignment horizontal="center" vertical="top" wrapText="1"/>
    </xf>
    <xf numFmtId="0" fontId="0" fillId="3" borderId="21" xfId="0" applyFill="1" applyBorder="1" applyAlignment="1">
      <alignment vertical="top" wrapText="1"/>
    </xf>
    <xf numFmtId="0" fontId="0" fillId="3" borderId="22" xfId="0" applyFill="1" applyBorder="1" applyAlignment="1">
      <alignment vertical="top" wrapText="1"/>
    </xf>
    <xf numFmtId="0" fontId="0" fillId="3" borderId="1" xfId="0" applyFill="1" applyBorder="1" applyAlignment="1">
      <alignment horizontal="center" vertical="top" wrapText="1"/>
    </xf>
    <xf numFmtId="165" fontId="28" fillId="3" borderId="5" xfId="0" applyNumberFormat="1" applyFont="1" applyFill="1" applyBorder="1" applyAlignment="1">
      <alignment horizontal="center" vertical="top" wrapText="1"/>
    </xf>
    <xf numFmtId="165" fontId="0" fillId="3" borderId="6" xfId="0" applyNumberFormat="1" applyFill="1" applyBorder="1" applyAlignment="1">
      <alignment horizontal="center" vertical="top" wrapText="1"/>
    </xf>
    <xf numFmtId="1" fontId="28" fillId="3" borderId="5" xfId="0" applyNumberFormat="1" applyFont="1" applyFill="1" applyBorder="1" applyAlignment="1">
      <alignment horizontal="center" vertical="top" wrapText="1"/>
    </xf>
    <xf numFmtId="1" fontId="28" fillId="3" borderId="7" xfId="0" applyNumberFormat="1" applyFont="1" applyFill="1" applyBorder="1" applyAlignment="1">
      <alignment horizontal="center" vertical="top" wrapText="1"/>
    </xf>
    <xf numFmtId="1" fontId="28" fillId="3" borderId="6" xfId="0" applyNumberFormat="1" applyFont="1" applyFill="1" applyBorder="1" applyAlignment="1">
      <alignment horizontal="center" vertical="top" wrapText="1"/>
    </xf>
    <xf numFmtId="0" fontId="10" fillId="3" borderId="7" xfId="0" applyFont="1" applyFill="1" applyBorder="1" applyAlignment="1">
      <alignment horizontal="center" vertical="top" wrapText="1"/>
    </xf>
    <xf numFmtId="0" fontId="5" fillId="3" borderId="21" xfId="0" applyFont="1" applyFill="1" applyBorder="1" applyAlignment="1">
      <alignment vertical="top" wrapText="1"/>
    </xf>
    <xf numFmtId="0" fontId="5" fillId="3" borderId="22" xfId="0" applyFont="1" applyFill="1" applyBorder="1" applyAlignment="1">
      <alignment vertical="top" wrapText="1"/>
    </xf>
    <xf numFmtId="0" fontId="6" fillId="3" borderId="16" xfId="0" applyFont="1" applyFill="1" applyBorder="1" applyAlignment="1">
      <alignment horizontal="center" vertical="top" wrapText="1"/>
    </xf>
    <xf numFmtId="0" fontId="0" fillId="0" borderId="18"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28" fillId="3" borderId="5" xfId="0" applyFont="1" applyFill="1" applyBorder="1" applyAlignment="1">
      <alignment horizontal="center" wrapText="1"/>
    </xf>
    <xf numFmtId="0" fontId="0" fillId="3" borderId="6" xfId="0" applyFill="1" applyBorder="1" applyAlignment="1">
      <alignment horizontal="center" wrapText="1"/>
    </xf>
    <xf numFmtId="0" fontId="28" fillId="3" borderId="6" xfId="0" applyFont="1" applyFill="1" applyBorder="1" applyAlignment="1">
      <alignment horizontal="center" wrapText="1"/>
    </xf>
    <xf numFmtId="0" fontId="28" fillId="3" borderId="16" xfId="0" applyFont="1" applyFill="1" applyBorder="1" applyAlignment="1">
      <alignment horizontal="center" wrapText="1"/>
    </xf>
    <xf numFmtId="0" fontId="28" fillId="3" borderId="18" xfId="0" applyFont="1" applyFill="1" applyBorder="1" applyAlignment="1">
      <alignment horizontal="center" wrapText="1"/>
    </xf>
    <xf numFmtId="49" fontId="11" fillId="3" borderId="23" xfId="0" applyNumberFormat="1" applyFont="1" applyFill="1" applyBorder="1" applyAlignment="1">
      <alignment horizontal="center" vertical="center"/>
    </xf>
    <xf numFmtId="0" fontId="11" fillId="3" borderId="23" xfId="0" applyFont="1" applyFill="1" applyBorder="1" applyAlignment="1">
      <alignment horizontal="center" vertical="center"/>
    </xf>
    <xf numFmtId="49" fontId="11" fillId="3" borderId="24" xfId="0" applyNumberFormat="1" applyFont="1" applyFill="1" applyBorder="1" applyAlignment="1">
      <alignment horizontal="center" vertical="center"/>
    </xf>
    <xf numFmtId="0" fontId="11" fillId="3" borderId="24" xfId="0" applyFont="1" applyFill="1" applyBorder="1" applyAlignment="1">
      <alignment horizontal="center" vertical="center"/>
    </xf>
    <xf numFmtId="0" fontId="11" fillId="3" borderId="1" xfId="0" applyFont="1" applyFill="1" applyBorder="1" applyAlignment="1">
      <alignment horizontal="left" vertical="center" wrapText="1"/>
    </xf>
    <xf numFmtId="0" fontId="21" fillId="3" borderId="0" xfId="0" applyFont="1" applyFill="1" applyAlignment="1">
      <alignment horizontal="center" vertical="center"/>
    </xf>
    <xf numFmtId="0" fontId="32" fillId="3" borderId="0" xfId="0" applyFont="1" applyFill="1" applyAlignment="1">
      <alignment horizontal="center" vertical="center"/>
    </xf>
    <xf numFmtId="0" fontId="0" fillId="3" borderId="0" xfId="0" applyFill="1"/>
    <xf numFmtId="0" fontId="33" fillId="3" borderId="23" xfId="0" applyFont="1" applyFill="1" applyBorder="1" applyAlignment="1">
      <alignment horizontal="center" vertical="center" wrapText="1"/>
    </xf>
    <xf numFmtId="0" fontId="34" fillId="3" borderId="2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11" fillId="3" borderId="5"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6" xfId="0" applyFont="1" applyFill="1" applyBorder="1" applyAlignment="1">
      <alignment horizontal="left" vertical="top" wrapText="1"/>
    </xf>
    <xf numFmtId="0" fontId="6"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2" fillId="0" borderId="8"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8" fillId="0" borderId="0" xfId="0" applyFont="1" applyAlignment="1">
      <alignment horizontal="left"/>
    </xf>
    <xf numFmtId="0" fontId="37" fillId="0" borderId="1" xfId="0" applyFont="1" applyBorder="1" applyAlignment="1">
      <alignment horizontal="center" vertical="center" wrapText="1"/>
    </xf>
    <xf numFmtId="0" fontId="38" fillId="0" borderId="5" xfId="0" applyFont="1" applyBorder="1" applyAlignment="1">
      <alignment horizontal="center"/>
    </xf>
    <xf numFmtId="0" fontId="38" fillId="0" borderId="7" xfId="0" applyFont="1" applyBorder="1" applyAlignment="1">
      <alignment horizontal="center"/>
    </xf>
    <xf numFmtId="0" fontId="38" fillId="0" borderId="6" xfId="0" applyFont="1" applyBorder="1" applyAlignment="1">
      <alignment horizontal="center"/>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2" borderId="5"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6" xfId="0" applyFont="1" applyFill="1" applyBorder="1" applyAlignment="1">
      <alignment horizontal="left" vertical="top" wrapText="1"/>
    </xf>
    <xf numFmtId="0" fontId="37" fillId="0" borderId="5" xfId="0" applyFont="1" applyBorder="1" applyAlignment="1">
      <alignment horizontal="center" vertical="top"/>
    </xf>
    <xf numFmtId="0" fontId="37" fillId="0" borderId="7" xfId="0" applyFont="1" applyBorder="1" applyAlignment="1">
      <alignment horizontal="center" vertical="top"/>
    </xf>
    <xf numFmtId="0" fontId="37" fillId="0" borderId="6" xfId="0" applyFont="1" applyBorder="1" applyAlignment="1">
      <alignment horizontal="center" vertical="top"/>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left"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1" fillId="0" borderId="4" xfId="0" applyFont="1" applyBorder="1" applyAlignment="1">
      <alignment horizontal="center" vertical="top" wrapText="1"/>
    </xf>
    <xf numFmtId="0" fontId="10" fillId="3"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14" fontId="18" fillId="0" borderId="14"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9"/>
  <sheetViews>
    <sheetView tabSelected="1" zoomScale="90" zoomScaleNormal="90" workbookViewId="0">
      <selection activeCell="AE5" sqref="AE5"/>
    </sheetView>
  </sheetViews>
  <sheetFormatPr defaultColWidth="9.28515625" defaultRowHeight="15" x14ac:dyDescent="0.25"/>
  <cols>
    <col min="1" max="1" width="6" style="53" customWidth="1"/>
    <col min="2" max="2" width="5" style="53" hidden="1" customWidth="1"/>
    <col min="3" max="3" width="2.85546875" style="53" hidden="1" customWidth="1"/>
    <col min="4" max="4" width="4.85546875" style="53" customWidth="1"/>
    <col min="5" max="5" width="0.28515625" style="53" hidden="1" customWidth="1"/>
    <col min="6" max="7" width="9.28515625" style="53" hidden="1" customWidth="1"/>
    <col min="8" max="8" width="6" style="53" customWidth="1"/>
    <col min="9" max="9" width="9.28515625" style="53" hidden="1" customWidth="1"/>
    <col min="10" max="10" width="4.28515625" style="53" customWidth="1"/>
    <col min="11" max="16384" width="9.28515625" style="52"/>
  </cols>
  <sheetData>
    <row r="1" spans="1:27" x14ac:dyDescent="0.25">
      <c r="A1" s="203" t="s">
        <v>141</v>
      </c>
      <c r="B1" s="203"/>
      <c r="C1" s="203"/>
      <c r="D1" s="203"/>
      <c r="E1" s="203"/>
      <c r="F1" s="203"/>
      <c r="G1" s="203"/>
      <c r="H1" s="203"/>
      <c r="I1" s="203"/>
      <c r="J1" s="203"/>
      <c r="K1" s="203"/>
      <c r="L1" s="203"/>
      <c r="M1" s="203"/>
      <c r="N1" s="203"/>
      <c r="O1" s="203"/>
      <c r="P1" s="203"/>
      <c r="Q1" s="204"/>
      <c r="R1" s="204"/>
      <c r="S1" s="204"/>
      <c r="T1" s="204"/>
      <c r="U1" s="204"/>
      <c r="V1" s="204"/>
      <c r="W1" s="204"/>
      <c r="X1" s="204"/>
      <c r="Y1" s="204"/>
      <c r="Z1" s="204"/>
      <c r="AA1" s="204"/>
    </row>
    <row r="2" spans="1:27" x14ac:dyDescent="0.25">
      <c r="A2" s="40"/>
      <c r="B2" s="40"/>
      <c r="C2" s="40"/>
      <c r="D2" s="103"/>
      <c r="E2" s="205"/>
      <c r="F2" s="205"/>
      <c r="G2" s="205"/>
      <c r="H2" s="205"/>
      <c r="I2" s="205"/>
      <c r="J2" s="205"/>
      <c r="K2" s="103"/>
      <c r="L2" s="103"/>
      <c r="M2" s="103"/>
      <c r="N2" s="103"/>
      <c r="O2" s="206" t="s">
        <v>181</v>
      </c>
      <c r="P2" s="206"/>
      <c r="Q2" s="206"/>
      <c r="R2" s="206"/>
      <c r="S2" s="206"/>
      <c r="T2" s="206"/>
      <c r="U2" s="102"/>
      <c r="V2" s="102"/>
      <c r="W2" s="102"/>
      <c r="X2" s="102"/>
      <c r="Y2" s="102"/>
      <c r="Z2" s="102"/>
      <c r="AA2" s="102"/>
    </row>
    <row r="3" spans="1:27" x14ac:dyDescent="0.25">
      <c r="A3" s="38"/>
      <c r="B3" s="38"/>
      <c r="C3" s="38"/>
      <c r="D3" s="39"/>
      <c r="E3" s="39"/>
      <c r="F3" s="39"/>
      <c r="G3" s="41"/>
      <c r="H3" s="41"/>
      <c r="I3" s="41"/>
      <c r="J3" s="41"/>
      <c r="K3" s="41"/>
      <c r="L3" s="41"/>
      <c r="M3" s="41"/>
      <c r="N3" s="41"/>
      <c r="O3" s="41"/>
      <c r="P3" s="41"/>
      <c r="Q3" s="41"/>
      <c r="R3" s="41"/>
      <c r="S3" s="41"/>
      <c r="T3" s="41"/>
      <c r="U3" s="41"/>
      <c r="V3" s="42" t="s">
        <v>142</v>
      </c>
      <c r="W3" s="42" t="s">
        <v>143</v>
      </c>
      <c r="X3" s="41"/>
      <c r="Y3" s="41"/>
      <c r="Z3" s="41"/>
      <c r="AA3" s="41"/>
    </row>
    <row r="4" spans="1:27" x14ac:dyDescent="0.25">
      <c r="A4" s="207" t="s">
        <v>19</v>
      </c>
      <c r="B4" s="207"/>
      <c r="C4" s="207"/>
      <c r="D4" s="207"/>
      <c r="E4" s="207"/>
      <c r="F4" s="207"/>
      <c r="G4" s="207"/>
      <c r="H4" s="207"/>
      <c r="I4" s="207"/>
      <c r="J4" s="207"/>
      <c r="K4" s="208" t="s">
        <v>144</v>
      </c>
      <c r="L4" s="208"/>
      <c r="M4" s="208" t="s">
        <v>4</v>
      </c>
      <c r="N4" s="208"/>
      <c r="O4" s="209" t="s">
        <v>5</v>
      </c>
      <c r="P4" s="209"/>
      <c r="Q4" s="209"/>
      <c r="R4" s="209"/>
      <c r="S4" s="209"/>
      <c r="T4" s="209"/>
      <c r="U4" s="105"/>
      <c r="V4" s="210" t="s">
        <v>145</v>
      </c>
      <c r="W4" s="211"/>
      <c r="X4" s="212"/>
      <c r="Y4" s="213" t="s">
        <v>146</v>
      </c>
      <c r="Z4" s="214"/>
      <c r="AA4" s="215"/>
    </row>
    <row r="5" spans="1:27" ht="36" x14ac:dyDescent="0.25">
      <c r="A5" s="207" t="s">
        <v>0</v>
      </c>
      <c r="B5" s="207"/>
      <c r="C5" s="207"/>
      <c r="D5" s="207" t="s">
        <v>1</v>
      </c>
      <c r="E5" s="207"/>
      <c r="F5" s="207"/>
      <c r="G5" s="207"/>
      <c r="H5" s="207" t="s">
        <v>2</v>
      </c>
      <c r="I5" s="207"/>
      <c r="J5" s="104" t="s">
        <v>3</v>
      </c>
      <c r="K5" s="208"/>
      <c r="L5" s="208"/>
      <c r="M5" s="208"/>
      <c r="N5" s="208"/>
      <c r="O5" s="105" t="s">
        <v>6</v>
      </c>
      <c r="P5" s="105" t="s">
        <v>7</v>
      </c>
      <c r="Q5" s="105" t="s">
        <v>8</v>
      </c>
      <c r="R5" s="208" t="s">
        <v>9</v>
      </c>
      <c r="S5" s="208"/>
      <c r="T5" s="105" t="s">
        <v>10</v>
      </c>
      <c r="U5" s="43"/>
      <c r="V5" s="44" t="s">
        <v>147</v>
      </c>
      <c r="W5" s="44" t="s">
        <v>148</v>
      </c>
      <c r="X5" s="44" t="s">
        <v>149</v>
      </c>
      <c r="Y5" s="44" t="s">
        <v>13</v>
      </c>
      <c r="Z5" s="44" t="s">
        <v>14</v>
      </c>
      <c r="AA5" s="44" t="s">
        <v>14</v>
      </c>
    </row>
    <row r="6" spans="1:27" x14ac:dyDescent="0.25">
      <c r="A6" s="162" t="s">
        <v>43</v>
      </c>
      <c r="B6" s="94"/>
      <c r="C6" s="95"/>
      <c r="D6" s="171"/>
      <c r="E6" s="87"/>
      <c r="F6" s="87"/>
      <c r="G6" s="88"/>
      <c r="H6" s="171"/>
      <c r="I6" s="96"/>
      <c r="J6" s="193"/>
      <c r="K6" s="177" t="s">
        <v>150</v>
      </c>
      <c r="L6" s="178"/>
      <c r="M6" s="228" t="s">
        <v>21</v>
      </c>
      <c r="N6" s="229"/>
      <c r="O6" s="93"/>
      <c r="P6" s="165"/>
      <c r="Q6" s="165"/>
      <c r="R6" s="165"/>
      <c r="S6" s="165"/>
      <c r="T6" s="165"/>
      <c r="U6" s="106"/>
      <c r="V6" s="45">
        <f>SUM(V7:V8)</f>
        <v>240</v>
      </c>
      <c r="W6" s="45">
        <f>SUM(W7:W8)</f>
        <v>240</v>
      </c>
      <c r="X6" s="45">
        <f>SUM(X7:X8)</f>
        <v>55.661999999999999</v>
      </c>
      <c r="Y6" s="46">
        <f t="shared" ref="Y6" si="0">X6/V6*100</f>
        <v>23.192499999999999</v>
      </c>
      <c r="Z6" s="238">
        <f>Z14+Z23</f>
        <v>425</v>
      </c>
      <c r="AA6" s="47">
        <f>X6/W6*100</f>
        <v>23.192499999999999</v>
      </c>
    </row>
    <row r="7" spans="1:27" x14ac:dyDescent="0.25">
      <c r="A7" s="162"/>
      <c r="B7" s="48"/>
      <c r="C7" s="49"/>
      <c r="D7" s="174"/>
      <c r="E7" s="89"/>
      <c r="F7" s="89"/>
      <c r="G7" s="90"/>
      <c r="H7" s="174"/>
      <c r="I7" s="97"/>
      <c r="J7" s="241"/>
      <c r="K7" s="179"/>
      <c r="L7" s="180"/>
      <c r="M7" s="187" t="s">
        <v>179</v>
      </c>
      <c r="N7" s="187"/>
      <c r="O7" s="93">
        <v>636</v>
      </c>
      <c r="P7" s="165"/>
      <c r="Q7" s="165"/>
      <c r="R7" s="165"/>
      <c r="S7" s="165"/>
      <c r="T7" s="165"/>
      <c r="U7" s="50"/>
      <c r="V7" s="45">
        <f>V9</f>
        <v>0</v>
      </c>
      <c r="W7" s="45">
        <f t="shared" ref="W7:X7" si="1">W9</f>
        <v>0</v>
      </c>
      <c r="X7" s="45">
        <f t="shared" si="1"/>
        <v>0</v>
      </c>
      <c r="Y7" s="86">
        <v>0</v>
      </c>
      <c r="Z7" s="239"/>
      <c r="AA7" s="86">
        <v>0</v>
      </c>
    </row>
    <row r="8" spans="1:27" x14ac:dyDescent="0.25">
      <c r="A8" s="235"/>
      <c r="B8" s="48"/>
      <c r="C8" s="49"/>
      <c r="D8" s="183"/>
      <c r="E8" s="89"/>
      <c r="F8" s="89"/>
      <c r="G8" s="90"/>
      <c r="H8" s="183"/>
      <c r="I8" s="97"/>
      <c r="J8" s="194"/>
      <c r="K8" s="242"/>
      <c r="L8" s="243"/>
      <c r="M8" s="230" t="s">
        <v>151</v>
      </c>
      <c r="N8" s="231"/>
      <c r="O8" s="93">
        <v>629</v>
      </c>
      <c r="P8" s="165"/>
      <c r="Q8" s="165"/>
      <c r="R8" s="165"/>
      <c r="S8" s="165"/>
      <c r="T8" s="165"/>
      <c r="U8" s="51"/>
      <c r="V8" s="45">
        <f>V11+V14+V23</f>
        <v>240</v>
      </c>
      <c r="W8" s="45">
        <f>W11+W14+W23</f>
        <v>240</v>
      </c>
      <c r="X8" s="45">
        <f>X11+X14+X23</f>
        <v>55.661999999999999</v>
      </c>
      <c r="Y8" s="86">
        <f>X8/V8*100</f>
        <v>23.192499999999999</v>
      </c>
      <c r="Z8" s="240"/>
      <c r="AA8" s="86">
        <f>X8/W8*100</f>
        <v>23.192499999999999</v>
      </c>
    </row>
    <row r="9" spans="1:27" x14ac:dyDescent="0.25">
      <c r="A9" s="166" t="s">
        <v>43</v>
      </c>
      <c r="B9" s="89"/>
      <c r="C9" s="90"/>
      <c r="D9" s="163">
        <v>1</v>
      </c>
      <c r="E9" s="101"/>
      <c r="F9" s="101"/>
      <c r="G9" s="101"/>
      <c r="H9" s="235"/>
      <c r="I9" s="101"/>
      <c r="J9" s="235"/>
      <c r="K9" s="177" t="s">
        <v>152</v>
      </c>
      <c r="L9" s="178"/>
      <c r="M9" s="244" t="s">
        <v>179</v>
      </c>
      <c r="N9" s="245"/>
      <c r="O9" s="248">
        <v>636</v>
      </c>
      <c r="P9" s="248"/>
      <c r="Q9" s="248"/>
      <c r="R9" s="251"/>
      <c r="S9" s="252"/>
      <c r="T9" s="248"/>
      <c r="U9" s="93"/>
      <c r="V9" s="236">
        <v>0</v>
      </c>
      <c r="W9" s="236">
        <v>0</v>
      </c>
      <c r="X9" s="236">
        <v>0</v>
      </c>
      <c r="Y9" s="221">
        <v>0</v>
      </c>
      <c r="Z9" s="99"/>
      <c r="AA9" s="221">
        <v>0</v>
      </c>
    </row>
    <row r="10" spans="1:27" x14ac:dyDescent="0.25">
      <c r="A10" s="183"/>
      <c r="B10" s="89"/>
      <c r="C10" s="90"/>
      <c r="D10" s="163"/>
      <c r="E10" s="101"/>
      <c r="F10" s="101"/>
      <c r="G10" s="101"/>
      <c r="H10" s="235"/>
      <c r="I10" s="101"/>
      <c r="J10" s="235"/>
      <c r="K10" s="179"/>
      <c r="L10" s="180"/>
      <c r="M10" s="246"/>
      <c r="N10" s="247"/>
      <c r="O10" s="249"/>
      <c r="P10" s="250"/>
      <c r="Q10" s="250"/>
      <c r="R10" s="246"/>
      <c r="S10" s="247"/>
      <c r="T10" s="250"/>
      <c r="U10" s="93"/>
      <c r="V10" s="237"/>
      <c r="W10" s="237"/>
      <c r="X10" s="237"/>
      <c r="Y10" s="195"/>
      <c r="Z10" s="99">
        <v>0</v>
      </c>
      <c r="AA10" s="195"/>
    </row>
    <row r="11" spans="1:27" x14ac:dyDescent="0.25">
      <c r="A11" s="190"/>
      <c r="B11" s="91"/>
      <c r="C11" s="92"/>
      <c r="D11" s="163"/>
      <c r="E11" s="101"/>
      <c r="F11" s="101"/>
      <c r="G11" s="101"/>
      <c r="H11" s="235"/>
      <c r="I11" s="101"/>
      <c r="J11" s="235"/>
      <c r="K11" s="233"/>
      <c r="L11" s="234"/>
      <c r="M11" s="187" t="s">
        <v>151</v>
      </c>
      <c r="N11" s="187"/>
      <c r="O11" s="107">
        <v>629</v>
      </c>
      <c r="P11" s="107"/>
      <c r="Q11" s="107"/>
      <c r="R11" s="222"/>
      <c r="S11" s="222"/>
      <c r="T11" s="107"/>
      <c r="U11" s="93"/>
      <c r="V11" s="45">
        <v>0</v>
      </c>
      <c r="W11" s="45">
        <v>0</v>
      </c>
      <c r="X11" s="45">
        <v>0</v>
      </c>
      <c r="Y11" s="99">
        <v>0</v>
      </c>
      <c r="Z11" s="99">
        <v>0</v>
      </c>
      <c r="AA11" s="99">
        <v>0</v>
      </c>
    </row>
    <row r="12" spans="1:27" x14ac:dyDescent="0.25">
      <c r="A12" s="223" t="s">
        <v>43</v>
      </c>
      <c r="B12" s="224"/>
      <c r="C12" s="225"/>
      <c r="D12" s="223">
        <v>1</v>
      </c>
      <c r="E12" s="224"/>
      <c r="F12" s="224"/>
      <c r="G12" s="225"/>
      <c r="H12" s="226" t="s">
        <v>17</v>
      </c>
      <c r="I12" s="227"/>
      <c r="J12" s="148"/>
      <c r="K12" s="228" t="s">
        <v>153</v>
      </c>
      <c r="L12" s="229"/>
      <c r="M12" s="230" t="s">
        <v>179</v>
      </c>
      <c r="N12" s="231"/>
      <c r="O12" s="147">
        <v>636</v>
      </c>
      <c r="P12" s="147"/>
      <c r="Q12" s="147"/>
      <c r="R12" s="219">
        <v>710200000</v>
      </c>
      <c r="S12" s="220"/>
      <c r="T12" s="147">
        <v>244</v>
      </c>
      <c r="U12" s="152"/>
      <c r="V12" s="110">
        <v>0</v>
      </c>
      <c r="W12" s="110">
        <v>0</v>
      </c>
      <c r="X12" s="110">
        <v>0</v>
      </c>
      <c r="Y12" s="86">
        <v>0</v>
      </c>
      <c r="Z12" s="86">
        <v>0</v>
      </c>
      <c r="AA12" s="86">
        <v>0</v>
      </c>
    </row>
    <row r="13" spans="1:27" x14ac:dyDescent="0.25">
      <c r="A13" s="171" t="s">
        <v>43</v>
      </c>
      <c r="B13" s="172"/>
      <c r="C13" s="173"/>
      <c r="D13" s="171">
        <v>2</v>
      </c>
      <c r="E13" s="172"/>
      <c r="F13" s="172"/>
      <c r="G13" s="173"/>
      <c r="H13" s="171"/>
      <c r="I13" s="173"/>
      <c r="J13" s="193"/>
      <c r="K13" s="177" t="s">
        <v>154</v>
      </c>
      <c r="L13" s="178"/>
      <c r="M13" s="201" t="s">
        <v>21</v>
      </c>
      <c r="N13" s="202"/>
      <c r="O13" s="147"/>
      <c r="P13" s="147"/>
      <c r="Q13" s="147"/>
      <c r="R13" s="165"/>
      <c r="S13" s="165"/>
      <c r="T13" s="147"/>
      <c r="U13" s="150"/>
      <c r="V13" s="45">
        <f>V15</f>
        <v>210</v>
      </c>
      <c r="W13" s="45">
        <f>SUM(W14:W14)</f>
        <v>210</v>
      </c>
      <c r="X13" s="45">
        <f>SUM(X14:X14)</f>
        <v>55.661999999999999</v>
      </c>
      <c r="Y13" s="86">
        <f>X13/V13*100</f>
        <v>26.505714285714287</v>
      </c>
      <c r="Z13" s="151">
        <f>Z15</f>
        <v>420</v>
      </c>
      <c r="AA13" s="86">
        <f>X13/W13*100</f>
        <v>26.505714285714287</v>
      </c>
    </row>
    <row r="14" spans="1:27" x14ac:dyDescent="0.25">
      <c r="A14" s="190"/>
      <c r="B14" s="191"/>
      <c r="C14" s="192"/>
      <c r="D14" s="190"/>
      <c r="E14" s="191"/>
      <c r="F14" s="191"/>
      <c r="G14" s="192"/>
      <c r="H14" s="190"/>
      <c r="I14" s="192"/>
      <c r="J14" s="232"/>
      <c r="K14" s="233"/>
      <c r="L14" s="234"/>
      <c r="M14" s="187" t="s">
        <v>151</v>
      </c>
      <c r="N14" s="187"/>
      <c r="O14" s="147">
        <v>629</v>
      </c>
      <c r="P14" s="147"/>
      <c r="Q14" s="147"/>
      <c r="R14" s="165"/>
      <c r="S14" s="165"/>
      <c r="T14" s="147"/>
      <c r="U14" s="150"/>
      <c r="V14" s="45">
        <f>V16</f>
        <v>210</v>
      </c>
      <c r="W14" s="45">
        <f>W16</f>
        <v>210</v>
      </c>
      <c r="X14" s="45">
        <f>X16</f>
        <v>55.661999999999999</v>
      </c>
      <c r="Y14" s="86">
        <f t="shared" ref="Y14:Y24" si="2">X14/V14*100</f>
        <v>26.505714285714287</v>
      </c>
      <c r="Z14" s="151">
        <f t="shared" ref="Z14" si="3">Z16</f>
        <v>420</v>
      </c>
      <c r="AA14" s="86">
        <f t="shared" ref="AA14:AA24" si="4">X14/W14*100</f>
        <v>26.505714285714287</v>
      </c>
    </row>
    <row r="15" spans="1:27" x14ac:dyDescent="0.25">
      <c r="A15" s="166" t="s">
        <v>43</v>
      </c>
      <c r="B15" s="181"/>
      <c r="C15" s="182"/>
      <c r="D15" s="171">
        <v>2</v>
      </c>
      <c r="E15" s="181"/>
      <c r="F15" s="181"/>
      <c r="G15" s="182"/>
      <c r="H15" s="166" t="s">
        <v>15</v>
      </c>
      <c r="I15" s="182"/>
      <c r="J15" s="193"/>
      <c r="K15" s="199"/>
      <c r="L15" s="200"/>
      <c r="M15" s="201" t="s">
        <v>21</v>
      </c>
      <c r="N15" s="202"/>
      <c r="O15" s="147"/>
      <c r="P15" s="147"/>
      <c r="Q15" s="147"/>
      <c r="R15" s="165"/>
      <c r="S15" s="165"/>
      <c r="T15" s="147"/>
      <c r="U15" s="150"/>
      <c r="V15" s="45">
        <f>V16+V17</f>
        <v>210</v>
      </c>
      <c r="W15" s="45">
        <f>W16+W17</f>
        <v>210</v>
      </c>
      <c r="X15" s="45">
        <f t="shared" ref="X15:Z15" si="5">X16+X17</f>
        <v>55.661999999999999</v>
      </c>
      <c r="Y15" s="86">
        <f t="shared" si="2"/>
        <v>26.505714285714287</v>
      </c>
      <c r="Z15" s="151">
        <f t="shared" si="5"/>
        <v>420</v>
      </c>
      <c r="AA15" s="86">
        <f t="shared" si="4"/>
        <v>26.505714285714287</v>
      </c>
    </row>
    <row r="16" spans="1:27" x14ac:dyDescent="0.25">
      <c r="A16" s="183"/>
      <c r="B16" s="184"/>
      <c r="C16" s="185"/>
      <c r="D16" s="183"/>
      <c r="E16" s="184"/>
      <c r="F16" s="184"/>
      <c r="G16" s="185"/>
      <c r="H16" s="183"/>
      <c r="I16" s="185"/>
      <c r="J16" s="194"/>
      <c r="K16" s="164" t="s">
        <v>155</v>
      </c>
      <c r="L16" s="164"/>
      <c r="M16" s="187" t="s">
        <v>151</v>
      </c>
      <c r="N16" s="187"/>
      <c r="O16" s="147">
        <v>629</v>
      </c>
      <c r="P16" s="196" t="s">
        <v>18</v>
      </c>
      <c r="Q16" s="165">
        <v>14</v>
      </c>
      <c r="R16" s="165"/>
      <c r="S16" s="165"/>
      <c r="T16" s="147"/>
      <c r="U16" s="197"/>
      <c r="V16" s="45">
        <f>V18+V20+V21+V22</f>
        <v>210</v>
      </c>
      <c r="W16" s="45">
        <f>W18+W20+W22+W21</f>
        <v>210</v>
      </c>
      <c r="X16" s="45">
        <f>X18+X20+X22+X21</f>
        <v>55.661999999999999</v>
      </c>
      <c r="Y16" s="86">
        <f t="shared" si="2"/>
        <v>26.505714285714287</v>
      </c>
      <c r="Z16" s="198">
        <f>Z18+Z20+Z22+Z21</f>
        <v>420</v>
      </c>
      <c r="AA16" s="86">
        <f t="shared" si="4"/>
        <v>26.505714285714287</v>
      </c>
    </row>
    <row r="17" spans="1:27" x14ac:dyDescent="0.25">
      <c r="A17" s="190"/>
      <c r="B17" s="191"/>
      <c r="C17" s="192"/>
      <c r="D17" s="190"/>
      <c r="E17" s="191"/>
      <c r="F17" s="191"/>
      <c r="G17" s="192"/>
      <c r="H17" s="190"/>
      <c r="I17" s="192"/>
      <c r="J17" s="195"/>
      <c r="K17" s="164"/>
      <c r="L17" s="164"/>
      <c r="M17" s="187" t="s">
        <v>179</v>
      </c>
      <c r="N17" s="187"/>
      <c r="O17" s="147">
        <v>636</v>
      </c>
      <c r="P17" s="196"/>
      <c r="Q17" s="165"/>
      <c r="R17" s="165"/>
      <c r="S17" s="165"/>
      <c r="T17" s="147"/>
      <c r="U17" s="197"/>
      <c r="V17" s="45">
        <f>V19</f>
        <v>0</v>
      </c>
      <c r="W17" s="45">
        <f t="shared" ref="W17:X17" si="6">W19</f>
        <v>0</v>
      </c>
      <c r="X17" s="45">
        <f t="shared" si="6"/>
        <v>0</v>
      </c>
      <c r="Y17" s="86">
        <v>0</v>
      </c>
      <c r="Z17" s="198"/>
      <c r="AA17" s="86">
        <v>0</v>
      </c>
    </row>
    <row r="18" spans="1:27" x14ac:dyDescent="0.25">
      <c r="A18" s="163" t="s">
        <v>43</v>
      </c>
      <c r="B18" s="163"/>
      <c r="C18" s="163"/>
      <c r="D18" s="163">
        <v>2</v>
      </c>
      <c r="E18" s="163"/>
      <c r="F18" s="163"/>
      <c r="G18" s="163"/>
      <c r="H18" s="163" t="s">
        <v>15</v>
      </c>
      <c r="I18" s="163"/>
      <c r="J18" s="163">
        <v>1</v>
      </c>
      <c r="K18" s="164" t="s">
        <v>156</v>
      </c>
      <c r="L18" s="164"/>
      <c r="M18" s="187" t="s">
        <v>151</v>
      </c>
      <c r="N18" s="187"/>
      <c r="O18" s="147">
        <v>629</v>
      </c>
      <c r="P18" s="165" t="s">
        <v>18</v>
      </c>
      <c r="Q18" s="165">
        <v>14</v>
      </c>
      <c r="R18" s="188">
        <v>720161930</v>
      </c>
      <c r="S18" s="188"/>
      <c r="T18" s="147">
        <v>244</v>
      </c>
      <c r="U18" s="186"/>
      <c r="V18" s="110">
        <v>55</v>
      </c>
      <c r="W18" s="110">
        <v>55</v>
      </c>
      <c r="X18" s="110">
        <v>7.5</v>
      </c>
      <c r="Y18" s="86">
        <f t="shared" si="2"/>
        <v>13.636363636363635</v>
      </c>
      <c r="Z18" s="86">
        <v>105</v>
      </c>
      <c r="AA18" s="86">
        <f t="shared" si="4"/>
        <v>13.636363636363635</v>
      </c>
    </row>
    <row r="19" spans="1:27" x14ac:dyDescent="0.25">
      <c r="A19" s="163"/>
      <c r="B19" s="163"/>
      <c r="C19" s="163"/>
      <c r="D19" s="163"/>
      <c r="E19" s="163"/>
      <c r="F19" s="163"/>
      <c r="G19" s="163"/>
      <c r="H19" s="163"/>
      <c r="I19" s="163"/>
      <c r="J19" s="163"/>
      <c r="K19" s="164"/>
      <c r="L19" s="164"/>
      <c r="M19" s="189" t="s">
        <v>179</v>
      </c>
      <c r="N19" s="189"/>
      <c r="O19" s="147">
        <v>636</v>
      </c>
      <c r="P19" s="165"/>
      <c r="Q19" s="165"/>
      <c r="R19" s="188">
        <v>720107480</v>
      </c>
      <c r="S19" s="188"/>
      <c r="T19" s="150">
        <v>244</v>
      </c>
      <c r="U19" s="186"/>
      <c r="V19" s="110">
        <v>0</v>
      </c>
      <c r="W19" s="110"/>
      <c r="X19" s="110"/>
      <c r="Y19" s="86">
        <v>0</v>
      </c>
      <c r="Z19" s="86">
        <v>105</v>
      </c>
      <c r="AA19" s="86">
        <v>0</v>
      </c>
    </row>
    <row r="20" spans="1:27" x14ac:dyDescent="0.25">
      <c r="A20" s="166" t="s">
        <v>43</v>
      </c>
      <c r="B20" s="167"/>
      <c r="C20" s="168"/>
      <c r="D20" s="163">
        <v>2</v>
      </c>
      <c r="E20" s="163"/>
      <c r="F20" s="163"/>
      <c r="G20" s="163"/>
      <c r="H20" s="166" t="s">
        <v>15</v>
      </c>
      <c r="I20" s="168"/>
      <c r="J20" s="146">
        <v>2</v>
      </c>
      <c r="K20" s="164" t="s">
        <v>157</v>
      </c>
      <c r="L20" s="164"/>
      <c r="M20" s="164" t="s">
        <v>158</v>
      </c>
      <c r="N20" s="164"/>
      <c r="O20" s="100">
        <v>629</v>
      </c>
      <c r="P20" s="100">
        <v>3</v>
      </c>
      <c r="Q20" s="100">
        <v>14</v>
      </c>
      <c r="R20" s="188">
        <v>720161930</v>
      </c>
      <c r="S20" s="188"/>
      <c r="T20" s="100"/>
      <c r="U20" s="111"/>
      <c r="V20" s="110">
        <v>30</v>
      </c>
      <c r="W20" s="112">
        <v>30</v>
      </c>
      <c r="X20" s="112">
        <v>0</v>
      </c>
      <c r="Y20" s="86">
        <f t="shared" si="2"/>
        <v>0</v>
      </c>
      <c r="Z20" s="86">
        <v>105</v>
      </c>
      <c r="AA20" s="86">
        <f t="shared" si="4"/>
        <v>0</v>
      </c>
    </row>
    <row r="21" spans="1:27" x14ac:dyDescent="0.25">
      <c r="A21" s="166" t="s">
        <v>43</v>
      </c>
      <c r="B21" s="167"/>
      <c r="C21" s="168"/>
      <c r="D21" s="163">
        <v>2</v>
      </c>
      <c r="E21" s="163"/>
      <c r="F21" s="163"/>
      <c r="G21" s="163"/>
      <c r="H21" s="166" t="s">
        <v>15</v>
      </c>
      <c r="I21" s="168"/>
      <c r="J21" s="146">
        <v>3</v>
      </c>
      <c r="K21" s="169" t="s">
        <v>159</v>
      </c>
      <c r="L21" s="170"/>
      <c r="M21" s="187" t="s">
        <v>151</v>
      </c>
      <c r="N21" s="187"/>
      <c r="O21" s="147">
        <v>629</v>
      </c>
      <c r="P21" s="113" t="s">
        <v>18</v>
      </c>
      <c r="Q21" s="100">
        <v>14</v>
      </c>
      <c r="R21" s="188">
        <v>720161930</v>
      </c>
      <c r="S21" s="188"/>
      <c r="T21" s="100"/>
      <c r="U21" s="111"/>
      <c r="V21" s="112">
        <v>20</v>
      </c>
      <c r="W21" s="112">
        <v>20</v>
      </c>
      <c r="X21" s="112">
        <v>0</v>
      </c>
      <c r="Y21" s="86">
        <f t="shared" si="2"/>
        <v>0</v>
      </c>
      <c r="Z21" s="86">
        <v>105</v>
      </c>
      <c r="AA21" s="86">
        <f t="shared" si="4"/>
        <v>0</v>
      </c>
    </row>
    <row r="22" spans="1:27" x14ac:dyDescent="0.25">
      <c r="A22" s="166" t="s">
        <v>43</v>
      </c>
      <c r="B22" s="167"/>
      <c r="C22" s="168"/>
      <c r="D22" s="163">
        <v>2</v>
      </c>
      <c r="E22" s="163"/>
      <c r="F22" s="163"/>
      <c r="G22" s="163"/>
      <c r="H22" s="166" t="s">
        <v>15</v>
      </c>
      <c r="I22" s="168"/>
      <c r="J22" s="148">
        <v>4</v>
      </c>
      <c r="K22" s="169" t="s">
        <v>160</v>
      </c>
      <c r="L22" s="170"/>
      <c r="M22" s="187" t="s">
        <v>151</v>
      </c>
      <c r="N22" s="187"/>
      <c r="O22" s="147">
        <v>629</v>
      </c>
      <c r="P22" s="149" t="s">
        <v>18</v>
      </c>
      <c r="Q22" s="147">
        <v>14</v>
      </c>
      <c r="R22" s="188">
        <v>720161920</v>
      </c>
      <c r="S22" s="188"/>
      <c r="T22" s="147">
        <v>244</v>
      </c>
      <c r="U22" s="152"/>
      <c r="V22" s="110">
        <v>105</v>
      </c>
      <c r="W22" s="110">
        <v>105</v>
      </c>
      <c r="X22" s="110">
        <v>48.161999999999999</v>
      </c>
      <c r="Y22" s="86">
        <f t="shared" si="2"/>
        <v>45.868571428571428</v>
      </c>
      <c r="Z22" s="86">
        <v>105</v>
      </c>
      <c r="AA22" s="86">
        <f t="shared" si="4"/>
        <v>45.868571428571428</v>
      </c>
    </row>
    <row r="23" spans="1:27" x14ac:dyDescent="0.25">
      <c r="A23" s="162" t="s">
        <v>43</v>
      </c>
      <c r="B23" s="162"/>
      <c r="C23" s="162"/>
      <c r="D23" s="171">
        <v>3</v>
      </c>
      <c r="E23" s="172"/>
      <c r="F23" s="172"/>
      <c r="G23" s="173"/>
      <c r="H23" s="163"/>
      <c r="I23" s="163"/>
      <c r="J23" s="163"/>
      <c r="K23" s="177" t="s">
        <v>161</v>
      </c>
      <c r="L23" s="178"/>
      <c r="M23" s="201" t="s">
        <v>21</v>
      </c>
      <c r="N23" s="202"/>
      <c r="O23" s="147"/>
      <c r="P23" s="149"/>
      <c r="Q23" s="147"/>
      <c r="R23" s="165"/>
      <c r="S23" s="165"/>
      <c r="T23" s="165"/>
      <c r="U23" s="165"/>
      <c r="V23" s="145">
        <f>V25+V28</f>
        <v>30</v>
      </c>
      <c r="W23" s="145">
        <f>W25+W28</f>
        <v>30</v>
      </c>
      <c r="X23" s="145">
        <f>X25+X28</f>
        <v>0</v>
      </c>
      <c r="Y23" s="114">
        <f t="shared" si="2"/>
        <v>0</v>
      </c>
      <c r="Z23" s="115">
        <v>5</v>
      </c>
      <c r="AA23" s="114">
        <f t="shared" si="4"/>
        <v>0</v>
      </c>
    </row>
    <row r="24" spans="1:27" x14ac:dyDescent="0.25">
      <c r="A24" s="162"/>
      <c r="B24" s="162"/>
      <c r="C24" s="162"/>
      <c r="D24" s="174"/>
      <c r="E24" s="175"/>
      <c r="F24" s="175"/>
      <c r="G24" s="176"/>
      <c r="H24" s="163"/>
      <c r="I24" s="163"/>
      <c r="J24" s="163"/>
      <c r="K24" s="179"/>
      <c r="L24" s="180"/>
      <c r="M24" s="187" t="s">
        <v>151</v>
      </c>
      <c r="N24" s="187"/>
      <c r="O24" s="147">
        <v>629</v>
      </c>
      <c r="P24" s="149" t="s">
        <v>18</v>
      </c>
      <c r="Q24" s="147">
        <v>14</v>
      </c>
      <c r="R24" s="165"/>
      <c r="S24" s="165"/>
      <c r="T24" s="165"/>
      <c r="U24" s="165"/>
      <c r="V24" s="45">
        <f>V25+V27</f>
        <v>30</v>
      </c>
      <c r="W24" s="45">
        <f t="shared" ref="W24:X24" si="7">W25+W27</f>
        <v>30</v>
      </c>
      <c r="X24" s="45">
        <f t="shared" si="7"/>
        <v>0</v>
      </c>
      <c r="Y24" s="86">
        <f t="shared" si="2"/>
        <v>0</v>
      </c>
      <c r="Z24" s="98">
        <v>5</v>
      </c>
      <c r="AA24" s="86">
        <f t="shared" si="4"/>
        <v>0</v>
      </c>
    </row>
    <row r="25" spans="1:27" ht="30" customHeight="1" x14ac:dyDescent="0.25">
      <c r="A25" s="166" t="s">
        <v>43</v>
      </c>
      <c r="B25" s="167"/>
      <c r="C25" s="168"/>
      <c r="D25" s="163">
        <v>3</v>
      </c>
      <c r="E25" s="163"/>
      <c r="F25" s="163"/>
      <c r="G25" s="163"/>
      <c r="H25" s="166" t="s">
        <v>15</v>
      </c>
      <c r="I25" s="168"/>
      <c r="J25" s="146"/>
      <c r="K25" s="169" t="s">
        <v>162</v>
      </c>
      <c r="L25" s="170"/>
      <c r="M25" s="187" t="s">
        <v>151</v>
      </c>
      <c r="N25" s="187"/>
      <c r="O25" s="147">
        <v>629</v>
      </c>
      <c r="P25" s="113" t="s">
        <v>18</v>
      </c>
      <c r="Q25" s="100">
        <v>14</v>
      </c>
      <c r="R25" s="165">
        <v>730161950</v>
      </c>
      <c r="S25" s="165"/>
      <c r="T25" s="100">
        <v>244</v>
      </c>
      <c r="U25" s="100"/>
      <c r="V25" s="45">
        <f>V26</f>
        <v>10</v>
      </c>
      <c r="W25" s="45">
        <f t="shared" ref="W25:X25" si="8">W26</f>
        <v>10</v>
      </c>
      <c r="X25" s="45">
        <f t="shared" si="8"/>
        <v>0</v>
      </c>
      <c r="Y25" s="86">
        <f>X25/V25*100</f>
        <v>0</v>
      </c>
      <c r="Z25" s="98">
        <v>5</v>
      </c>
      <c r="AA25" s="86">
        <f>X25/W25*100</f>
        <v>0</v>
      </c>
    </row>
    <row r="26" spans="1:27" ht="36" customHeight="1" x14ac:dyDescent="0.25">
      <c r="A26" s="166" t="s">
        <v>43</v>
      </c>
      <c r="B26" s="167"/>
      <c r="C26" s="168"/>
      <c r="D26" s="163">
        <v>3</v>
      </c>
      <c r="E26" s="163"/>
      <c r="F26" s="163"/>
      <c r="G26" s="163"/>
      <c r="H26" s="166" t="s">
        <v>15</v>
      </c>
      <c r="I26" s="168"/>
      <c r="J26" s="146">
        <v>1</v>
      </c>
      <c r="K26" s="169" t="s">
        <v>63</v>
      </c>
      <c r="L26" s="170"/>
      <c r="M26" s="187" t="s">
        <v>151</v>
      </c>
      <c r="N26" s="187"/>
      <c r="O26" s="147">
        <v>629</v>
      </c>
      <c r="P26" s="113" t="s">
        <v>18</v>
      </c>
      <c r="Q26" s="100">
        <v>14</v>
      </c>
      <c r="R26" s="165">
        <v>730161950</v>
      </c>
      <c r="S26" s="165"/>
      <c r="T26" s="100">
        <v>244</v>
      </c>
      <c r="U26" s="111"/>
      <c r="V26" s="110">
        <v>10</v>
      </c>
      <c r="W26" s="112">
        <v>10</v>
      </c>
      <c r="X26" s="112"/>
      <c r="Y26" s="116">
        <f t="shared" ref="Y26:Y28" si="9">X26/V26*100</f>
        <v>0</v>
      </c>
      <c r="Z26" s="85">
        <v>5</v>
      </c>
      <c r="AA26" s="116">
        <f t="shared" ref="AA26:AA28" si="10">X26/W26*100</f>
        <v>0</v>
      </c>
    </row>
    <row r="27" spans="1:27" x14ac:dyDescent="0.25">
      <c r="A27" s="166" t="s">
        <v>43</v>
      </c>
      <c r="B27" s="181"/>
      <c r="C27" s="182"/>
      <c r="D27" s="171">
        <v>3</v>
      </c>
      <c r="E27" s="181"/>
      <c r="F27" s="181"/>
      <c r="G27" s="182"/>
      <c r="H27" s="166" t="s">
        <v>17</v>
      </c>
      <c r="I27" s="182"/>
      <c r="J27" s="193"/>
      <c r="K27" s="169" t="s">
        <v>163</v>
      </c>
      <c r="L27" s="216"/>
      <c r="M27" s="201" t="s">
        <v>21</v>
      </c>
      <c r="N27" s="202"/>
      <c r="O27" s="147"/>
      <c r="P27" s="149"/>
      <c r="Q27" s="147"/>
      <c r="R27" s="219"/>
      <c r="S27" s="220"/>
      <c r="T27" s="147"/>
      <c r="U27" s="152"/>
      <c r="V27" s="45">
        <f>V28</f>
        <v>20</v>
      </c>
      <c r="W27" s="45">
        <f t="shared" ref="W27:X28" si="11">W28</f>
        <v>20</v>
      </c>
      <c r="X27" s="45">
        <f t="shared" si="11"/>
        <v>0</v>
      </c>
      <c r="Y27" s="116">
        <f t="shared" si="9"/>
        <v>0</v>
      </c>
      <c r="Z27" s="85">
        <v>5</v>
      </c>
      <c r="AA27" s="116">
        <f t="shared" si="10"/>
        <v>0</v>
      </c>
    </row>
    <row r="28" spans="1:27" ht="22.5" customHeight="1" x14ac:dyDescent="0.25">
      <c r="A28" s="183"/>
      <c r="B28" s="184"/>
      <c r="C28" s="185"/>
      <c r="D28" s="183"/>
      <c r="E28" s="184"/>
      <c r="F28" s="184"/>
      <c r="G28" s="185"/>
      <c r="H28" s="183"/>
      <c r="I28" s="185"/>
      <c r="J28" s="194"/>
      <c r="K28" s="217"/>
      <c r="L28" s="218"/>
      <c r="M28" s="187" t="s">
        <v>151</v>
      </c>
      <c r="N28" s="187"/>
      <c r="O28" s="147">
        <v>629</v>
      </c>
      <c r="P28" s="149" t="s">
        <v>18</v>
      </c>
      <c r="Q28" s="147">
        <v>14</v>
      </c>
      <c r="R28" s="165"/>
      <c r="S28" s="165"/>
      <c r="T28" s="100"/>
      <c r="U28" s="111"/>
      <c r="V28" s="110">
        <f>V29</f>
        <v>20</v>
      </c>
      <c r="W28" s="110">
        <f t="shared" si="11"/>
        <v>20</v>
      </c>
      <c r="X28" s="110">
        <f t="shared" si="11"/>
        <v>0</v>
      </c>
      <c r="Y28" s="86">
        <f t="shared" si="9"/>
        <v>0</v>
      </c>
      <c r="Z28" s="98">
        <v>5</v>
      </c>
      <c r="AA28" s="86">
        <f t="shared" si="10"/>
        <v>0</v>
      </c>
    </row>
    <row r="29" spans="1:27" ht="69" customHeight="1" x14ac:dyDescent="0.25">
      <c r="A29" s="162" t="s">
        <v>43</v>
      </c>
      <c r="B29" s="162"/>
      <c r="C29" s="162"/>
      <c r="D29" s="163">
        <v>3</v>
      </c>
      <c r="E29" s="163"/>
      <c r="F29" s="163"/>
      <c r="G29" s="163"/>
      <c r="H29" s="162" t="s">
        <v>17</v>
      </c>
      <c r="I29" s="162"/>
      <c r="J29" s="148">
        <v>5</v>
      </c>
      <c r="K29" s="164" t="s">
        <v>164</v>
      </c>
      <c r="L29" s="164"/>
      <c r="M29" s="187" t="s">
        <v>151</v>
      </c>
      <c r="N29" s="187"/>
      <c r="O29" s="147">
        <v>629</v>
      </c>
      <c r="P29" s="149" t="s">
        <v>18</v>
      </c>
      <c r="Q29" s="147">
        <v>14</v>
      </c>
      <c r="R29" s="165">
        <v>730261950</v>
      </c>
      <c r="S29" s="165"/>
      <c r="T29" s="147">
        <v>244</v>
      </c>
      <c r="U29" s="111"/>
      <c r="V29" s="110">
        <v>20</v>
      </c>
      <c r="W29" s="110">
        <v>20</v>
      </c>
      <c r="X29" s="110">
        <v>0</v>
      </c>
      <c r="Y29" s="86">
        <f>X29/V29*100</f>
        <v>0</v>
      </c>
      <c r="Z29" s="98">
        <v>5</v>
      </c>
      <c r="AA29" s="86">
        <f>X29/W29*100</f>
        <v>0</v>
      </c>
    </row>
  </sheetData>
  <mergeCells count="142">
    <mergeCell ref="X9:X10"/>
    <mergeCell ref="Y9:Y10"/>
    <mergeCell ref="Z6:Z8"/>
    <mergeCell ref="A6:A8"/>
    <mergeCell ref="D6:D8"/>
    <mergeCell ref="H6:H8"/>
    <mergeCell ref="J6:J8"/>
    <mergeCell ref="K6:L8"/>
    <mergeCell ref="M6:N6"/>
    <mergeCell ref="P6:P8"/>
    <mergeCell ref="Q6:Q8"/>
    <mergeCell ref="R6:S8"/>
    <mergeCell ref="M7:N7"/>
    <mergeCell ref="M8:N8"/>
    <mergeCell ref="M9:N10"/>
    <mergeCell ref="O9:O10"/>
    <mergeCell ref="P9:P10"/>
    <mergeCell ref="Q9:Q10"/>
    <mergeCell ref="R9:S10"/>
    <mergeCell ref="T9:T10"/>
    <mergeCell ref="V9:V10"/>
    <mergeCell ref="T6:T8"/>
    <mergeCell ref="M29:N29"/>
    <mergeCell ref="M25:N25"/>
    <mergeCell ref="R25:S25"/>
    <mergeCell ref="M26:N26"/>
    <mergeCell ref="M27:N27"/>
    <mergeCell ref="M22:N22"/>
    <mergeCell ref="R22:S22"/>
    <mergeCell ref="M23:N23"/>
    <mergeCell ref="M24:N24"/>
    <mergeCell ref="AA9:AA10"/>
    <mergeCell ref="R11:S11"/>
    <mergeCell ref="R13:S13"/>
    <mergeCell ref="A12:C12"/>
    <mergeCell ref="D12:G12"/>
    <mergeCell ref="H12:I12"/>
    <mergeCell ref="K12:L12"/>
    <mergeCell ref="M12:N12"/>
    <mergeCell ref="R12:S12"/>
    <mergeCell ref="A13:C14"/>
    <mergeCell ref="D13:G14"/>
    <mergeCell ref="H13:I14"/>
    <mergeCell ref="J13:J14"/>
    <mergeCell ref="K13:L14"/>
    <mergeCell ref="M13:N13"/>
    <mergeCell ref="A9:A11"/>
    <mergeCell ref="D9:D11"/>
    <mergeCell ref="H9:H11"/>
    <mergeCell ref="M14:N14"/>
    <mergeCell ref="R14:S14"/>
    <mergeCell ref="M11:N11"/>
    <mergeCell ref="J9:J11"/>
    <mergeCell ref="K9:L11"/>
    <mergeCell ref="W9:W10"/>
    <mergeCell ref="H27:I28"/>
    <mergeCell ref="J27:J28"/>
    <mergeCell ref="K27:L28"/>
    <mergeCell ref="R27:S27"/>
    <mergeCell ref="R28:S28"/>
    <mergeCell ref="K20:L20"/>
    <mergeCell ref="M20:N20"/>
    <mergeCell ref="R20:S20"/>
    <mergeCell ref="M21:N21"/>
    <mergeCell ref="R21:S21"/>
    <mergeCell ref="M28:N28"/>
    <mergeCell ref="A1:AA1"/>
    <mergeCell ref="E2:J2"/>
    <mergeCell ref="O2:T2"/>
    <mergeCell ref="A4:J4"/>
    <mergeCell ref="K4:L5"/>
    <mergeCell ref="M4:N5"/>
    <mergeCell ref="O4:T4"/>
    <mergeCell ref="V4:X4"/>
    <mergeCell ref="Y4:AA4"/>
    <mergeCell ref="A5:C5"/>
    <mergeCell ref="D5:G5"/>
    <mergeCell ref="H5:I5"/>
    <mergeCell ref="R5:S5"/>
    <mergeCell ref="A15:C17"/>
    <mergeCell ref="D15:G17"/>
    <mergeCell ref="H15:I17"/>
    <mergeCell ref="J15:J17"/>
    <mergeCell ref="K16:L17"/>
    <mergeCell ref="P16:P17"/>
    <mergeCell ref="Q16:Q17"/>
    <mergeCell ref="U16:U17"/>
    <mergeCell ref="Z16:Z17"/>
    <mergeCell ref="M17:N17"/>
    <mergeCell ref="R17:S17"/>
    <mergeCell ref="K15:L15"/>
    <mergeCell ref="M15:N15"/>
    <mergeCell ref="M16:N16"/>
    <mergeCell ref="R15:S15"/>
    <mergeCell ref="R16:S16"/>
    <mergeCell ref="U18:U19"/>
    <mergeCell ref="A20:C20"/>
    <mergeCell ref="D20:G20"/>
    <mergeCell ref="H20:I20"/>
    <mergeCell ref="A21:C21"/>
    <mergeCell ref="D21:G21"/>
    <mergeCell ref="H21:I21"/>
    <mergeCell ref="K21:L21"/>
    <mergeCell ref="A22:C22"/>
    <mergeCell ref="D22:G22"/>
    <mergeCell ref="H22:I22"/>
    <mergeCell ref="K22:L22"/>
    <mergeCell ref="A18:C19"/>
    <mergeCell ref="D18:G19"/>
    <mergeCell ref="H18:I19"/>
    <mergeCell ref="J18:J19"/>
    <mergeCell ref="K18:L19"/>
    <mergeCell ref="M18:N18"/>
    <mergeCell ref="P18:P19"/>
    <mergeCell ref="Q18:Q19"/>
    <mergeCell ref="R18:S18"/>
    <mergeCell ref="M19:N19"/>
    <mergeCell ref="R19:S19"/>
    <mergeCell ref="A29:C29"/>
    <mergeCell ref="D29:G29"/>
    <mergeCell ref="H29:I29"/>
    <mergeCell ref="K29:L29"/>
    <mergeCell ref="R29:S29"/>
    <mergeCell ref="U23:U24"/>
    <mergeCell ref="A25:C25"/>
    <mergeCell ref="D25:G25"/>
    <mergeCell ref="H25:I25"/>
    <mergeCell ref="K25:L25"/>
    <mergeCell ref="A26:C26"/>
    <mergeCell ref="D26:G26"/>
    <mergeCell ref="H26:I26"/>
    <mergeCell ref="K26:L26"/>
    <mergeCell ref="R26:S26"/>
    <mergeCell ref="A23:C24"/>
    <mergeCell ref="D23:G24"/>
    <mergeCell ref="H23:I24"/>
    <mergeCell ref="J23:J24"/>
    <mergeCell ref="K23:L24"/>
    <mergeCell ref="R23:S24"/>
    <mergeCell ref="T23:T24"/>
    <mergeCell ref="A27:C28"/>
    <mergeCell ref="D27:G28"/>
  </mergeCells>
  <pageMargins left="0.39370078740157483" right="0.39370078740157483" top="0.59055118110236227" bottom="0.59055118110236227" header="0.31496062992125984" footer="0.11811023622047245"/>
  <pageSetup paperSize="9"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L12" sqref="L12"/>
    </sheetView>
  </sheetViews>
  <sheetFormatPr defaultColWidth="8.85546875" defaultRowHeight="15" x14ac:dyDescent="0.25"/>
  <cols>
    <col min="1" max="1" width="5.5703125" style="52" customWidth="1"/>
    <col min="2" max="2" width="7.7109375" style="52" customWidth="1"/>
    <col min="3" max="3" width="22.42578125" style="52" customWidth="1"/>
    <col min="4" max="4" width="27.7109375" style="52" customWidth="1"/>
    <col min="5" max="5" width="20" style="52" customWidth="1"/>
    <col min="6" max="6" width="15.140625" style="52" customWidth="1"/>
    <col min="7" max="7" width="17.5703125" style="52" customWidth="1"/>
    <col min="8" max="16384" width="8.85546875" style="52"/>
  </cols>
  <sheetData>
    <row r="1" spans="1:7" x14ac:dyDescent="0.25">
      <c r="A1" s="54"/>
      <c r="B1" s="54"/>
      <c r="C1" s="54"/>
      <c r="D1" s="54"/>
      <c r="E1" s="109"/>
      <c r="F1" s="109"/>
      <c r="G1" s="109"/>
    </row>
    <row r="2" spans="1:7" ht="14.45" customHeight="1" x14ac:dyDescent="0.25">
      <c r="A2" s="258" t="s">
        <v>165</v>
      </c>
      <c r="B2" s="259"/>
      <c r="C2" s="259"/>
      <c r="D2" s="259"/>
      <c r="E2" s="260"/>
      <c r="F2" s="260"/>
      <c r="G2" s="260"/>
    </row>
    <row r="3" spans="1:7" x14ac:dyDescent="0.25">
      <c r="A3" s="54"/>
      <c r="B3" s="54"/>
      <c r="C3" s="54"/>
      <c r="D3" s="55" t="s">
        <v>178</v>
      </c>
      <c r="E3" s="109"/>
      <c r="F3" s="109"/>
      <c r="G3" s="109"/>
    </row>
    <row r="4" spans="1:7" ht="18.600000000000001" customHeight="1" x14ac:dyDescent="0.25">
      <c r="A4" s="261" t="s">
        <v>19</v>
      </c>
      <c r="B4" s="262"/>
      <c r="C4" s="263" t="s">
        <v>20</v>
      </c>
      <c r="D4" s="268" t="s">
        <v>166</v>
      </c>
      <c r="E4" s="269" t="s">
        <v>167</v>
      </c>
      <c r="F4" s="270"/>
      <c r="G4" s="271" t="s">
        <v>168</v>
      </c>
    </row>
    <row r="5" spans="1:7" ht="51.6" customHeight="1" x14ac:dyDescent="0.25">
      <c r="A5" s="56" t="s">
        <v>0</v>
      </c>
      <c r="B5" s="57" t="s">
        <v>1</v>
      </c>
      <c r="C5" s="264"/>
      <c r="D5" s="268"/>
      <c r="E5" s="58" t="s">
        <v>169</v>
      </c>
      <c r="F5" s="58" t="s">
        <v>170</v>
      </c>
      <c r="G5" s="272"/>
    </row>
    <row r="6" spans="1:7" ht="19.899999999999999" customHeight="1" x14ac:dyDescent="0.25">
      <c r="A6" s="253" t="s">
        <v>43</v>
      </c>
      <c r="B6" s="255"/>
      <c r="C6" s="257" t="s">
        <v>150</v>
      </c>
      <c r="D6" s="59" t="s">
        <v>21</v>
      </c>
      <c r="E6" s="60">
        <f t="shared" ref="E6:F6" si="0">E7</f>
        <v>240</v>
      </c>
      <c r="F6" s="60">
        <f t="shared" si="0"/>
        <v>55.661999999999999</v>
      </c>
      <c r="G6" s="61">
        <f>F6/E6*100</f>
        <v>23.192499999999999</v>
      </c>
    </row>
    <row r="7" spans="1:7" ht="14.45" customHeight="1" x14ac:dyDescent="0.25">
      <c r="A7" s="253"/>
      <c r="B7" s="255"/>
      <c r="C7" s="257"/>
      <c r="D7" s="59" t="s">
        <v>39</v>
      </c>
      <c r="E7" s="60">
        <f t="shared" ref="E7:F7" si="1">SUM(E9:E10)</f>
        <v>240</v>
      </c>
      <c r="F7" s="60">
        <f t="shared" si="1"/>
        <v>55.661999999999999</v>
      </c>
      <c r="G7" s="61">
        <f>F7/E7*100</f>
        <v>23.192499999999999</v>
      </c>
    </row>
    <row r="8" spans="1:7" ht="21.6" customHeight="1" x14ac:dyDescent="0.25">
      <c r="A8" s="253"/>
      <c r="B8" s="255"/>
      <c r="C8" s="257"/>
      <c r="D8" s="62" t="s">
        <v>40</v>
      </c>
      <c r="E8" s="60"/>
      <c r="F8" s="63"/>
      <c r="G8" s="64"/>
    </row>
    <row r="9" spans="1:7" ht="23.45" customHeight="1" x14ac:dyDescent="0.25">
      <c r="A9" s="253"/>
      <c r="B9" s="255"/>
      <c r="C9" s="257"/>
      <c r="D9" s="62" t="s">
        <v>41</v>
      </c>
      <c r="E9" s="60">
        <f t="shared" ref="E9:G10" si="2">E15+E21+E27</f>
        <v>240</v>
      </c>
      <c r="F9" s="60">
        <f t="shared" si="2"/>
        <v>55.661999999999999</v>
      </c>
      <c r="G9" s="61">
        <f>F9/E9*100</f>
        <v>23.192499999999999</v>
      </c>
    </row>
    <row r="10" spans="1:7" ht="23.45" customHeight="1" x14ac:dyDescent="0.25">
      <c r="A10" s="253"/>
      <c r="B10" s="255"/>
      <c r="C10" s="257"/>
      <c r="D10" s="62" t="s">
        <v>42</v>
      </c>
      <c r="E10" s="65">
        <f t="shared" si="2"/>
        <v>0</v>
      </c>
      <c r="F10" s="66">
        <f t="shared" si="2"/>
        <v>0</v>
      </c>
      <c r="G10" s="67">
        <f t="shared" si="2"/>
        <v>0</v>
      </c>
    </row>
    <row r="11" spans="1:7" x14ac:dyDescent="0.25">
      <c r="A11" s="254"/>
      <c r="B11" s="256"/>
      <c r="C11" s="257"/>
      <c r="D11" s="68" t="s">
        <v>171</v>
      </c>
      <c r="E11" s="60">
        <v>0</v>
      </c>
      <c r="F11" s="63">
        <v>0</v>
      </c>
      <c r="G11" s="61">
        <v>0</v>
      </c>
    </row>
    <row r="12" spans="1:7" ht="14.45" customHeight="1" x14ac:dyDescent="0.25">
      <c r="A12" s="253" t="s">
        <v>43</v>
      </c>
      <c r="B12" s="255" t="s">
        <v>172</v>
      </c>
      <c r="C12" s="257" t="s">
        <v>173</v>
      </c>
      <c r="D12" s="59" t="s">
        <v>21</v>
      </c>
      <c r="E12" s="69">
        <f t="shared" ref="E12:G12" si="3">E13</f>
        <v>0</v>
      </c>
      <c r="F12" s="61">
        <f t="shared" si="3"/>
        <v>0</v>
      </c>
      <c r="G12" s="61">
        <f t="shared" si="3"/>
        <v>0</v>
      </c>
    </row>
    <row r="13" spans="1:7" ht="14.45" customHeight="1" x14ac:dyDescent="0.25">
      <c r="A13" s="253"/>
      <c r="B13" s="255"/>
      <c r="C13" s="257"/>
      <c r="D13" s="108" t="s">
        <v>39</v>
      </c>
      <c r="E13" s="69">
        <f t="shared" ref="E13:G13" si="4">SUM(E15:E16)</f>
        <v>0</v>
      </c>
      <c r="F13" s="61">
        <f t="shared" si="4"/>
        <v>0</v>
      </c>
      <c r="G13" s="61">
        <f t="shared" si="4"/>
        <v>0</v>
      </c>
    </row>
    <row r="14" spans="1:7" ht="18" customHeight="1" x14ac:dyDescent="0.25">
      <c r="A14" s="253"/>
      <c r="B14" s="255"/>
      <c r="C14" s="257"/>
      <c r="D14" s="70" t="s">
        <v>40</v>
      </c>
      <c r="E14" s="71"/>
      <c r="F14" s="72"/>
      <c r="G14" s="73"/>
    </row>
    <row r="15" spans="1:7" ht="14.45" customHeight="1" x14ac:dyDescent="0.25">
      <c r="A15" s="253"/>
      <c r="B15" s="255"/>
      <c r="C15" s="257"/>
      <c r="D15" s="70" t="s">
        <v>41</v>
      </c>
      <c r="E15" s="69">
        <v>0</v>
      </c>
      <c r="F15" s="61">
        <v>0</v>
      </c>
      <c r="G15" s="61">
        <v>0</v>
      </c>
    </row>
    <row r="16" spans="1:7" ht="22.5" x14ac:dyDescent="0.25">
      <c r="A16" s="253"/>
      <c r="B16" s="255"/>
      <c r="C16" s="257"/>
      <c r="D16" s="70" t="s">
        <v>42</v>
      </c>
      <c r="E16" s="69"/>
      <c r="F16" s="61"/>
      <c r="G16" s="61"/>
    </row>
    <row r="17" spans="1:7" ht="14.45" customHeight="1" x14ac:dyDescent="0.25">
      <c r="A17" s="254"/>
      <c r="B17" s="256"/>
      <c r="C17" s="257"/>
      <c r="D17" s="74" t="s">
        <v>171</v>
      </c>
      <c r="E17" s="75"/>
      <c r="F17" s="73">
        <f t="shared" ref="F17:G17" si="5">E17</f>
        <v>0</v>
      </c>
      <c r="G17" s="73">
        <f t="shared" si="5"/>
        <v>0</v>
      </c>
    </row>
    <row r="18" spans="1:7" ht="14.45" customHeight="1" x14ac:dyDescent="0.25">
      <c r="A18" s="253" t="s">
        <v>43</v>
      </c>
      <c r="B18" s="255" t="s">
        <v>16</v>
      </c>
      <c r="C18" s="265" t="s">
        <v>73</v>
      </c>
      <c r="D18" s="59" t="s">
        <v>21</v>
      </c>
      <c r="E18" s="69">
        <f t="shared" ref="E18:F18" si="6">E19</f>
        <v>210</v>
      </c>
      <c r="F18" s="69">
        <f t="shared" si="6"/>
        <v>55.661999999999999</v>
      </c>
      <c r="G18" s="61">
        <f t="shared" ref="G18:G19" si="7">F18/E18*100</f>
        <v>26.505714285714287</v>
      </c>
    </row>
    <row r="19" spans="1:7" ht="14.45" customHeight="1" x14ac:dyDescent="0.25">
      <c r="A19" s="253"/>
      <c r="B19" s="255"/>
      <c r="C19" s="266"/>
      <c r="D19" s="108" t="s">
        <v>39</v>
      </c>
      <c r="E19" s="69">
        <f t="shared" ref="E19:F19" si="8">SUM(E21:E22)</f>
        <v>210</v>
      </c>
      <c r="F19" s="69">
        <f t="shared" si="8"/>
        <v>55.661999999999999</v>
      </c>
      <c r="G19" s="61">
        <f t="shared" si="7"/>
        <v>26.505714285714287</v>
      </c>
    </row>
    <row r="20" spans="1:7" ht="14.45" customHeight="1" x14ac:dyDescent="0.25">
      <c r="A20" s="253"/>
      <c r="B20" s="255"/>
      <c r="C20" s="266"/>
      <c r="D20" s="70" t="s">
        <v>40</v>
      </c>
      <c r="E20" s="72"/>
      <c r="F20" s="72"/>
      <c r="G20" s="73"/>
    </row>
    <row r="21" spans="1:7" ht="14.45" customHeight="1" x14ac:dyDescent="0.25">
      <c r="A21" s="253"/>
      <c r="B21" s="255"/>
      <c r="C21" s="266"/>
      <c r="D21" s="70" t="s">
        <v>41</v>
      </c>
      <c r="E21" s="69">
        <v>210</v>
      </c>
      <c r="F21" s="69">
        <v>55.661999999999999</v>
      </c>
      <c r="G21" s="61">
        <f>F21/E21*100</f>
        <v>26.505714285714287</v>
      </c>
    </row>
    <row r="22" spans="1:7" ht="14.45" customHeight="1" x14ac:dyDescent="0.25">
      <c r="A22" s="253"/>
      <c r="B22" s="255"/>
      <c r="C22" s="266"/>
      <c r="D22" s="70" t="s">
        <v>42</v>
      </c>
      <c r="E22" s="61">
        <v>0</v>
      </c>
      <c r="F22" s="61">
        <v>0</v>
      </c>
      <c r="G22" s="61">
        <v>0</v>
      </c>
    </row>
    <row r="23" spans="1:7" ht="14.45" customHeight="1" x14ac:dyDescent="0.25">
      <c r="A23" s="254"/>
      <c r="B23" s="256"/>
      <c r="C23" s="267"/>
      <c r="D23" s="74" t="s">
        <v>171</v>
      </c>
      <c r="E23" s="72"/>
      <c r="F23" s="72"/>
      <c r="G23" s="73"/>
    </row>
    <row r="24" spans="1:7" ht="14.45" customHeight="1" x14ac:dyDescent="0.25">
      <c r="A24" s="253" t="s">
        <v>43</v>
      </c>
      <c r="B24" s="255" t="s">
        <v>174</v>
      </c>
      <c r="C24" s="257" t="s">
        <v>175</v>
      </c>
      <c r="D24" s="59" t="s">
        <v>21</v>
      </c>
      <c r="E24" s="61">
        <f t="shared" ref="E24:F24" si="9">E25</f>
        <v>30</v>
      </c>
      <c r="F24" s="61">
        <f t="shared" si="9"/>
        <v>0</v>
      </c>
      <c r="G24" s="61">
        <f t="shared" ref="G24:G25" si="10">F24/E24*100</f>
        <v>0</v>
      </c>
    </row>
    <row r="25" spans="1:7" ht="14.45" customHeight="1" x14ac:dyDescent="0.25">
      <c r="A25" s="253"/>
      <c r="B25" s="255"/>
      <c r="C25" s="257"/>
      <c r="D25" s="108" t="s">
        <v>39</v>
      </c>
      <c r="E25" s="61">
        <f t="shared" ref="E25:F25" si="11">SUM(E27:E28)</f>
        <v>30</v>
      </c>
      <c r="F25" s="61">
        <f t="shared" si="11"/>
        <v>0</v>
      </c>
      <c r="G25" s="61">
        <f t="shared" si="10"/>
        <v>0</v>
      </c>
    </row>
    <row r="26" spans="1:7" ht="14.45" customHeight="1" x14ac:dyDescent="0.25">
      <c r="A26" s="253"/>
      <c r="B26" s="255"/>
      <c r="C26" s="257"/>
      <c r="D26" s="70" t="s">
        <v>40</v>
      </c>
      <c r="E26" s="72"/>
      <c r="F26" s="72"/>
      <c r="G26" s="73"/>
    </row>
    <row r="27" spans="1:7" ht="14.45" customHeight="1" x14ac:dyDescent="0.25">
      <c r="A27" s="253"/>
      <c r="B27" s="255"/>
      <c r="C27" s="257"/>
      <c r="D27" s="70" t="s">
        <v>41</v>
      </c>
      <c r="E27" s="61">
        <v>30</v>
      </c>
      <c r="F27" s="61">
        <v>0</v>
      </c>
      <c r="G27" s="61">
        <f>F27/E27*100</f>
        <v>0</v>
      </c>
    </row>
    <row r="28" spans="1:7" ht="14.45" customHeight="1" x14ac:dyDescent="0.25">
      <c r="A28" s="253"/>
      <c r="B28" s="255"/>
      <c r="C28" s="257"/>
      <c r="D28" s="70" t="s">
        <v>42</v>
      </c>
      <c r="E28" s="61"/>
      <c r="F28" s="61"/>
      <c r="G28" s="61"/>
    </row>
    <row r="29" spans="1:7" ht="14.45" customHeight="1" x14ac:dyDescent="0.25">
      <c r="A29" s="254"/>
      <c r="B29" s="256"/>
      <c r="C29" s="257"/>
      <c r="D29" s="74" t="s">
        <v>171</v>
      </c>
      <c r="E29" s="73"/>
      <c r="F29" s="73"/>
      <c r="G29" s="73"/>
    </row>
    <row r="30" spans="1:7" ht="14.45" customHeight="1" x14ac:dyDescent="0.25"/>
  </sheetData>
  <mergeCells count="18">
    <mergeCell ref="A2:G2"/>
    <mergeCell ref="A4:B4"/>
    <mergeCell ref="C4:C5"/>
    <mergeCell ref="A18:A23"/>
    <mergeCell ref="B18:B23"/>
    <mergeCell ref="C18:C23"/>
    <mergeCell ref="D4:D5"/>
    <mergeCell ref="E4:F4"/>
    <mergeCell ref="G4:G5"/>
    <mergeCell ref="A6:A11"/>
    <mergeCell ref="B6:B11"/>
    <mergeCell ref="C6:C11"/>
    <mergeCell ref="A24:A29"/>
    <mergeCell ref="B24:B29"/>
    <mergeCell ref="C24:C29"/>
    <mergeCell ref="A12:A17"/>
    <mergeCell ref="B12:B17"/>
    <mergeCell ref="C12:C17"/>
  </mergeCells>
  <pageMargins left="0.31496062992125984" right="0.31496062992125984" top="0.55118110236220474"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06" zoomScaleNormal="106" workbookViewId="0">
      <pane xSplit="4" ySplit="4" topLeftCell="E25" activePane="bottomRight" state="frozen"/>
      <selection pane="topRight" activeCell="E1" sqref="E1"/>
      <selection pane="bottomLeft" activeCell="A5" sqref="A5"/>
      <selection pane="bottomRight" activeCell="K25" sqref="K25"/>
    </sheetView>
  </sheetViews>
  <sheetFormatPr defaultRowHeight="15" x14ac:dyDescent="0.25"/>
  <cols>
    <col min="1" max="1" width="5.28515625" customWidth="1"/>
    <col min="2" max="2" width="4.5703125" customWidth="1"/>
    <col min="3" max="3" width="5.28515625" customWidth="1"/>
    <col min="4" max="4" width="7.42578125" customWidth="1"/>
    <col min="5" max="5" width="23.28515625" customWidth="1"/>
    <col min="6" max="6" width="14.7109375" customWidth="1"/>
    <col min="7" max="7" width="15.28515625" customWidth="1"/>
    <col min="8" max="8" width="13.28515625" customWidth="1"/>
    <col min="9" max="9" width="17.7109375" customWidth="1"/>
    <col min="10" max="10" width="47" customWidth="1"/>
    <col min="11" max="11" width="16.7109375" customWidth="1"/>
  </cols>
  <sheetData>
    <row r="1" spans="1:11" x14ac:dyDescent="0.25">
      <c r="A1" s="279" t="s">
        <v>22</v>
      </c>
      <c r="B1" s="279"/>
      <c r="C1" s="279"/>
      <c r="D1" s="279"/>
      <c r="E1" s="279"/>
      <c r="F1" s="279"/>
      <c r="G1" s="279"/>
      <c r="H1" s="279"/>
      <c r="I1" s="279"/>
      <c r="J1" s="279"/>
      <c r="K1" s="279"/>
    </row>
    <row r="2" spans="1:11" x14ac:dyDescent="0.25">
      <c r="A2" s="3"/>
      <c r="B2" s="3"/>
      <c r="C2" s="3"/>
      <c r="D2" s="3"/>
      <c r="E2" s="3"/>
      <c r="F2" s="3"/>
      <c r="G2" s="3"/>
      <c r="H2" s="3"/>
      <c r="I2" s="3"/>
      <c r="J2" s="3"/>
      <c r="K2" s="3"/>
    </row>
    <row r="3" spans="1:11" ht="28.5" customHeight="1" x14ac:dyDescent="0.25">
      <c r="A3" s="280" t="s">
        <v>19</v>
      </c>
      <c r="B3" s="280"/>
      <c r="C3" s="280"/>
      <c r="D3" s="280"/>
      <c r="E3" s="280" t="s">
        <v>23</v>
      </c>
      <c r="F3" s="280" t="s">
        <v>24</v>
      </c>
      <c r="G3" s="280" t="s">
        <v>25</v>
      </c>
      <c r="H3" s="280" t="s">
        <v>29</v>
      </c>
      <c r="I3" s="280" t="s">
        <v>26</v>
      </c>
      <c r="J3" s="280" t="s">
        <v>27</v>
      </c>
      <c r="K3" s="280" t="s">
        <v>28</v>
      </c>
    </row>
    <row r="4" spans="1:11" ht="72.75" customHeight="1" x14ac:dyDescent="0.25">
      <c r="A4" s="120" t="s">
        <v>0</v>
      </c>
      <c r="B4" s="120" t="s">
        <v>1</v>
      </c>
      <c r="C4" s="120" t="s">
        <v>2</v>
      </c>
      <c r="D4" s="120" t="s">
        <v>3</v>
      </c>
      <c r="E4" s="280"/>
      <c r="F4" s="280"/>
      <c r="G4" s="280"/>
      <c r="H4" s="280"/>
      <c r="I4" s="280"/>
      <c r="J4" s="280"/>
      <c r="K4" s="280"/>
    </row>
    <row r="5" spans="1:11" s="7" customFormat="1" ht="18" customHeight="1" x14ac:dyDescent="0.25">
      <c r="A5" s="121"/>
      <c r="B5" s="122"/>
      <c r="C5" s="122"/>
      <c r="D5" s="123"/>
      <c r="E5" s="124" t="s">
        <v>44</v>
      </c>
      <c r="F5" s="125"/>
      <c r="G5" s="126"/>
      <c r="H5" s="127"/>
      <c r="I5" s="128"/>
      <c r="J5" s="123"/>
      <c r="K5" s="123"/>
    </row>
    <row r="6" spans="1:11" ht="80.25" customHeight="1" x14ac:dyDescent="0.25">
      <c r="A6" s="129">
        <v>7</v>
      </c>
      <c r="B6" s="129">
        <v>1</v>
      </c>
      <c r="C6" s="129"/>
      <c r="D6" s="129"/>
      <c r="E6" s="129" t="s">
        <v>45</v>
      </c>
      <c r="F6" s="129" t="s">
        <v>46</v>
      </c>
      <c r="G6" s="130"/>
      <c r="H6" s="130"/>
      <c r="I6" s="130"/>
      <c r="J6" s="129"/>
      <c r="K6" s="129"/>
    </row>
    <row r="7" spans="1:11" ht="28.5" customHeight="1" x14ac:dyDescent="0.25">
      <c r="A7" s="130">
        <v>7</v>
      </c>
      <c r="B7" s="130">
        <v>1</v>
      </c>
      <c r="C7" s="130">
        <v>9</v>
      </c>
      <c r="D7" s="130"/>
      <c r="E7" s="129" t="s">
        <v>47</v>
      </c>
      <c r="F7" s="130" t="s">
        <v>51</v>
      </c>
      <c r="G7" s="129"/>
      <c r="H7" s="129"/>
      <c r="I7" s="130"/>
      <c r="J7" s="129"/>
      <c r="K7" s="129" t="s">
        <v>48</v>
      </c>
    </row>
    <row r="8" spans="1:11" ht="28.5" customHeight="1" x14ac:dyDescent="0.25">
      <c r="A8" s="130">
        <v>7</v>
      </c>
      <c r="B8" s="130">
        <v>1</v>
      </c>
      <c r="C8" s="130">
        <v>10</v>
      </c>
      <c r="D8" s="130"/>
      <c r="E8" s="129" t="s">
        <v>49</v>
      </c>
      <c r="F8" s="130" t="s">
        <v>52</v>
      </c>
      <c r="G8" s="129"/>
      <c r="H8" s="129"/>
      <c r="I8" s="130"/>
      <c r="J8" s="129"/>
      <c r="K8" s="129" t="s">
        <v>48</v>
      </c>
    </row>
    <row r="9" spans="1:11" ht="78" customHeight="1" x14ac:dyDescent="0.25">
      <c r="A9" s="129">
        <v>7</v>
      </c>
      <c r="B9" s="129">
        <v>1</v>
      </c>
      <c r="C9" s="129">
        <v>11</v>
      </c>
      <c r="D9" s="129"/>
      <c r="E9" s="129" t="s">
        <v>50</v>
      </c>
      <c r="F9" s="130" t="s">
        <v>52</v>
      </c>
      <c r="G9" s="129"/>
      <c r="H9" s="129"/>
      <c r="I9" s="129"/>
      <c r="J9" s="131"/>
      <c r="K9" s="129" t="s">
        <v>48</v>
      </c>
    </row>
    <row r="10" spans="1:11" s="7" customFormat="1" ht="78" customHeight="1" x14ac:dyDescent="0.25">
      <c r="A10" s="129"/>
      <c r="B10" s="129"/>
      <c r="C10" s="129"/>
      <c r="D10" s="129"/>
      <c r="E10" s="129" t="s">
        <v>74</v>
      </c>
      <c r="F10" s="130" t="s">
        <v>52</v>
      </c>
      <c r="G10" s="129"/>
      <c r="H10" s="129"/>
      <c r="I10" s="129"/>
      <c r="J10" s="132"/>
      <c r="K10" s="129"/>
    </row>
    <row r="11" spans="1:11" s="7" customFormat="1" ht="78" customHeight="1" x14ac:dyDescent="0.25">
      <c r="A11" s="129"/>
      <c r="B11" s="129"/>
      <c r="C11" s="129"/>
      <c r="D11" s="129"/>
      <c r="E11" s="129" t="s">
        <v>75</v>
      </c>
      <c r="F11" s="130" t="s">
        <v>76</v>
      </c>
      <c r="G11" s="129"/>
      <c r="H11" s="129"/>
      <c r="I11" s="129"/>
      <c r="J11" s="133"/>
      <c r="K11" s="129"/>
    </row>
    <row r="12" spans="1:11" ht="27" customHeight="1" x14ac:dyDescent="0.25">
      <c r="A12" s="134">
        <v>7</v>
      </c>
      <c r="B12" s="134">
        <v>2</v>
      </c>
      <c r="C12" s="134"/>
      <c r="D12" s="134"/>
      <c r="E12" s="278" t="s">
        <v>73</v>
      </c>
      <c r="F12" s="278"/>
      <c r="G12" s="278"/>
      <c r="H12" s="278"/>
      <c r="I12" s="278"/>
      <c r="J12" s="278"/>
      <c r="K12" s="278"/>
    </row>
    <row r="13" spans="1:11" ht="87.75" customHeight="1" x14ac:dyDescent="0.25">
      <c r="A13" s="135"/>
      <c r="B13" s="135"/>
      <c r="C13" s="135"/>
      <c r="D13" s="135"/>
      <c r="E13" s="136" t="s">
        <v>55</v>
      </c>
      <c r="F13" s="276" t="s">
        <v>140</v>
      </c>
      <c r="G13" s="135">
        <v>2024</v>
      </c>
      <c r="H13" s="135" t="s">
        <v>137</v>
      </c>
      <c r="I13" s="129" t="s">
        <v>59</v>
      </c>
      <c r="J13" s="119" t="s">
        <v>182</v>
      </c>
      <c r="K13" s="135"/>
    </row>
    <row r="14" spans="1:11" ht="84.75" customHeight="1" x14ac:dyDescent="0.25">
      <c r="A14" s="135"/>
      <c r="B14" s="135"/>
      <c r="C14" s="135"/>
      <c r="D14" s="135"/>
      <c r="E14" s="136" t="s">
        <v>56</v>
      </c>
      <c r="F14" s="276"/>
      <c r="G14" s="135">
        <v>2024</v>
      </c>
      <c r="H14" s="135" t="s">
        <v>137</v>
      </c>
      <c r="I14" s="129" t="s">
        <v>60</v>
      </c>
      <c r="J14" s="119" t="s">
        <v>183</v>
      </c>
      <c r="K14" s="135"/>
    </row>
    <row r="15" spans="1:11" ht="87.75" customHeight="1" x14ac:dyDescent="0.25">
      <c r="A15" s="135"/>
      <c r="B15" s="135"/>
      <c r="C15" s="135"/>
      <c r="D15" s="135"/>
      <c r="E15" s="136" t="s">
        <v>57</v>
      </c>
      <c r="F15" s="276"/>
      <c r="G15" s="135">
        <v>2024</v>
      </c>
      <c r="H15" s="135" t="s">
        <v>137</v>
      </c>
      <c r="I15" s="129" t="s">
        <v>61</v>
      </c>
      <c r="J15" s="74" t="s">
        <v>184</v>
      </c>
      <c r="K15" s="135"/>
    </row>
    <row r="16" spans="1:11" ht="40.5" customHeight="1" x14ac:dyDescent="0.25">
      <c r="A16" s="135"/>
      <c r="B16" s="135"/>
      <c r="C16" s="135"/>
      <c r="D16" s="135"/>
      <c r="E16" s="136" t="s">
        <v>58</v>
      </c>
      <c r="F16" s="276"/>
      <c r="G16" s="135">
        <v>2024</v>
      </c>
      <c r="H16" s="135" t="s">
        <v>137</v>
      </c>
      <c r="I16" s="129" t="s">
        <v>62</v>
      </c>
      <c r="J16" s="119" t="s">
        <v>185</v>
      </c>
      <c r="K16" s="135"/>
    </row>
    <row r="17" spans="1:11" ht="23.25" customHeight="1" x14ac:dyDescent="0.25">
      <c r="A17" s="134">
        <v>7</v>
      </c>
      <c r="B17" s="134">
        <v>3</v>
      </c>
      <c r="C17" s="134"/>
      <c r="D17" s="134"/>
      <c r="E17" s="277" t="s">
        <v>54</v>
      </c>
      <c r="F17" s="277"/>
      <c r="G17" s="277"/>
      <c r="H17" s="277"/>
      <c r="I17" s="277"/>
      <c r="J17" s="277"/>
      <c r="K17" s="277"/>
    </row>
    <row r="18" spans="1:11" s="7" customFormat="1" ht="409.5" customHeight="1" x14ac:dyDescent="0.25">
      <c r="A18" s="137"/>
      <c r="B18" s="137"/>
      <c r="C18" s="137"/>
      <c r="D18" s="137"/>
      <c r="E18" s="11" t="s">
        <v>63</v>
      </c>
      <c r="F18" s="138" t="s">
        <v>139</v>
      </c>
      <c r="G18" s="139">
        <v>2024</v>
      </c>
      <c r="H18" s="135" t="s">
        <v>137</v>
      </c>
      <c r="I18" s="11" t="s">
        <v>70</v>
      </c>
      <c r="J18" s="153" t="s">
        <v>186</v>
      </c>
      <c r="K18" s="140"/>
    </row>
    <row r="19" spans="1:11" s="7" customFormat="1" ht="215.25" customHeight="1" x14ac:dyDescent="0.25">
      <c r="A19" s="281"/>
      <c r="B19" s="281"/>
      <c r="C19" s="281"/>
      <c r="D19" s="281"/>
      <c r="E19" s="284" t="s">
        <v>64</v>
      </c>
      <c r="F19" s="284" t="s">
        <v>139</v>
      </c>
      <c r="G19" s="290">
        <v>2024</v>
      </c>
      <c r="H19" s="135" t="s">
        <v>137</v>
      </c>
      <c r="I19" s="284" t="s">
        <v>71</v>
      </c>
      <c r="J19" s="287" t="s">
        <v>187</v>
      </c>
      <c r="K19" s="273"/>
    </row>
    <row r="20" spans="1:11" s="7" customFormat="1" ht="15.75" customHeight="1" x14ac:dyDescent="0.25">
      <c r="A20" s="282"/>
      <c r="B20" s="282"/>
      <c r="C20" s="282"/>
      <c r="D20" s="282"/>
      <c r="E20" s="285"/>
      <c r="F20" s="285"/>
      <c r="G20" s="291"/>
      <c r="H20" s="135"/>
      <c r="I20" s="285"/>
      <c r="J20" s="288"/>
      <c r="K20" s="274"/>
    </row>
    <row r="21" spans="1:11" s="7" customFormat="1" ht="383.25" customHeight="1" x14ac:dyDescent="0.25">
      <c r="A21" s="283"/>
      <c r="B21" s="283"/>
      <c r="C21" s="283"/>
      <c r="D21" s="283"/>
      <c r="E21" s="286"/>
      <c r="F21" s="286"/>
      <c r="G21" s="292"/>
      <c r="H21" s="135" t="s">
        <v>137</v>
      </c>
      <c r="I21" s="286"/>
      <c r="J21" s="289"/>
      <c r="K21" s="275"/>
    </row>
    <row r="22" spans="1:11" ht="252.75" customHeight="1" x14ac:dyDescent="0.25">
      <c r="A22" s="135"/>
      <c r="B22" s="135"/>
      <c r="C22" s="135"/>
      <c r="D22" s="135"/>
      <c r="E22" s="129" t="s">
        <v>65</v>
      </c>
      <c r="F22" s="129" t="s">
        <v>72</v>
      </c>
      <c r="G22" s="141">
        <v>2024</v>
      </c>
      <c r="H22" s="135" t="s">
        <v>137</v>
      </c>
      <c r="I22" s="129" t="s">
        <v>65</v>
      </c>
      <c r="J22" s="160" t="s">
        <v>190</v>
      </c>
      <c r="K22" s="134"/>
    </row>
    <row r="23" spans="1:11" ht="87" customHeight="1" x14ac:dyDescent="0.25">
      <c r="A23" s="135"/>
      <c r="B23" s="135"/>
      <c r="C23" s="135"/>
      <c r="D23" s="135"/>
      <c r="E23" s="129" t="s">
        <v>66</v>
      </c>
      <c r="F23" s="129" t="s">
        <v>139</v>
      </c>
      <c r="G23" s="142">
        <v>2024</v>
      </c>
      <c r="H23" s="135" t="s">
        <v>137</v>
      </c>
      <c r="I23" s="129" t="s">
        <v>66</v>
      </c>
      <c r="J23" s="160" t="s">
        <v>191</v>
      </c>
      <c r="K23" s="134"/>
    </row>
    <row r="24" spans="1:11" ht="393.75" customHeight="1" x14ac:dyDescent="0.25">
      <c r="A24" s="135"/>
      <c r="B24" s="135"/>
      <c r="C24" s="135"/>
      <c r="D24" s="135"/>
      <c r="E24" s="129" t="s">
        <v>67</v>
      </c>
      <c r="F24" s="129" t="s">
        <v>139</v>
      </c>
      <c r="G24" s="143">
        <v>2024</v>
      </c>
      <c r="H24" s="135" t="s">
        <v>137</v>
      </c>
      <c r="I24" s="129" t="s">
        <v>67</v>
      </c>
      <c r="J24" s="117" t="s">
        <v>180</v>
      </c>
      <c r="K24" s="134"/>
    </row>
    <row r="25" spans="1:11" ht="130.5" customHeight="1" x14ac:dyDescent="0.25">
      <c r="A25" s="135"/>
      <c r="B25" s="135"/>
      <c r="C25" s="135"/>
      <c r="D25" s="135"/>
      <c r="E25" s="129" t="s">
        <v>68</v>
      </c>
      <c r="F25" s="129" t="s">
        <v>139</v>
      </c>
      <c r="G25" s="142">
        <v>2024</v>
      </c>
      <c r="H25" s="135" t="s">
        <v>137</v>
      </c>
      <c r="I25" s="129" t="s">
        <v>68</v>
      </c>
      <c r="J25" s="161" t="s">
        <v>136</v>
      </c>
      <c r="K25" s="134"/>
    </row>
    <row r="26" spans="1:11" ht="152.25" customHeight="1" x14ac:dyDescent="0.25">
      <c r="A26" s="135"/>
      <c r="B26" s="135"/>
      <c r="C26" s="135"/>
      <c r="D26" s="135"/>
      <c r="E26" s="129" t="s">
        <v>69</v>
      </c>
      <c r="F26" s="129" t="s">
        <v>139</v>
      </c>
      <c r="G26" s="144">
        <v>2024</v>
      </c>
      <c r="H26" s="135" t="s">
        <v>137</v>
      </c>
      <c r="I26" s="129" t="s">
        <v>68</v>
      </c>
      <c r="J26" s="118" t="s">
        <v>188</v>
      </c>
      <c r="K26" s="134"/>
    </row>
  </sheetData>
  <mergeCells count="22">
    <mergeCell ref="A19:A21"/>
    <mergeCell ref="J19:J21"/>
    <mergeCell ref="G19:G21"/>
    <mergeCell ref="F19:F21"/>
    <mergeCell ref="E19:E21"/>
    <mergeCell ref="D19:D21"/>
    <mergeCell ref="K19:K21"/>
    <mergeCell ref="F13:F16"/>
    <mergeCell ref="E17:K17"/>
    <mergeCell ref="E12:K12"/>
    <mergeCell ref="A1:K1"/>
    <mergeCell ref="A3:D3"/>
    <mergeCell ref="E3:E4"/>
    <mergeCell ref="F3:F4"/>
    <mergeCell ref="G3:G4"/>
    <mergeCell ref="H3:H4"/>
    <mergeCell ref="I3:I4"/>
    <mergeCell ref="J3:J4"/>
    <mergeCell ref="K3:K4"/>
    <mergeCell ref="B19:B21"/>
    <mergeCell ref="C19:C21"/>
    <mergeCell ref="I19:I21"/>
  </mergeCells>
  <pageMargins left="0.39370078740157483" right="0.39370078740157483" top="0.59055118110236227" bottom="0.3937007874015748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A7" sqref="A7"/>
    </sheetView>
  </sheetViews>
  <sheetFormatPr defaultRowHeight="15" x14ac:dyDescent="0.25"/>
  <cols>
    <col min="3" max="3" width="8.28515625" customWidth="1"/>
    <col min="4" max="4" width="30.28515625" customWidth="1"/>
    <col min="5" max="5" width="14.28515625" customWidth="1"/>
    <col min="6" max="6" width="10.7109375" customWidth="1"/>
    <col min="7" max="7" width="10.5703125" customWidth="1"/>
    <col min="8" max="8" width="10.7109375" customWidth="1"/>
    <col min="9" max="9" width="11.28515625" customWidth="1"/>
    <col min="10" max="10" width="11.7109375" customWidth="1"/>
    <col min="11" max="11" width="12.28515625" customWidth="1"/>
  </cols>
  <sheetData>
    <row r="1" spans="1:11" ht="31.5" customHeight="1" x14ac:dyDescent="0.25">
      <c r="A1" s="298" t="s">
        <v>30</v>
      </c>
      <c r="B1" s="298"/>
      <c r="C1" s="298"/>
      <c r="D1" s="298"/>
      <c r="E1" s="298"/>
      <c r="F1" s="298"/>
      <c r="G1" s="298"/>
      <c r="H1" s="298"/>
      <c r="I1" s="298"/>
      <c r="J1" s="298"/>
      <c r="K1" s="298"/>
    </row>
    <row r="2" spans="1:11" x14ac:dyDescent="0.25">
      <c r="A2" s="1"/>
      <c r="B2" s="1"/>
      <c r="C2" s="1"/>
      <c r="D2" s="1"/>
      <c r="E2" s="1"/>
      <c r="F2" s="1"/>
      <c r="G2" s="1"/>
      <c r="H2" s="1"/>
      <c r="I2" s="1"/>
      <c r="J2" s="1"/>
      <c r="K2" s="1"/>
    </row>
    <row r="3" spans="1:11" ht="54.75" customHeight="1" x14ac:dyDescent="0.25">
      <c r="A3" s="295" t="s">
        <v>19</v>
      </c>
      <c r="B3" s="297"/>
      <c r="C3" s="293" t="s">
        <v>6</v>
      </c>
      <c r="D3" s="293" t="s">
        <v>31</v>
      </c>
      <c r="E3" s="293" t="s">
        <v>32</v>
      </c>
      <c r="F3" s="293" t="s">
        <v>33</v>
      </c>
      <c r="G3" s="293" t="s">
        <v>11</v>
      </c>
      <c r="H3" s="293" t="s">
        <v>12</v>
      </c>
      <c r="I3" s="293" t="s">
        <v>34</v>
      </c>
      <c r="J3" s="293" t="s">
        <v>35</v>
      </c>
      <c r="K3" s="293" t="s">
        <v>36</v>
      </c>
    </row>
    <row r="4" spans="1:11" ht="16.5" customHeight="1" x14ac:dyDescent="0.25">
      <c r="A4" s="2" t="s">
        <v>0</v>
      </c>
      <c r="B4" s="2" t="s">
        <v>1</v>
      </c>
      <c r="C4" s="294"/>
      <c r="D4" s="294"/>
      <c r="E4" s="294"/>
      <c r="F4" s="294"/>
      <c r="G4" s="294"/>
      <c r="H4" s="294"/>
      <c r="I4" s="294"/>
      <c r="J4" s="294"/>
      <c r="K4" s="294"/>
    </row>
    <row r="5" spans="1:11" x14ac:dyDescent="0.25">
      <c r="A5" s="4"/>
      <c r="B5" s="4"/>
      <c r="C5" s="4"/>
      <c r="D5" s="4"/>
      <c r="E5" s="4"/>
      <c r="F5" s="4"/>
      <c r="G5" s="4"/>
      <c r="H5" s="4"/>
      <c r="I5" s="4"/>
      <c r="J5" s="4"/>
      <c r="K5" s="4"/>
    </row>
    <row r="6" spans="1:11" ht="33.75" customHeight="1" x14ac:dyDescent="0.25">
      <c r="A6" s="4"/>
      <c r="B6" s="4"/>
      <c r="C6" s="4"/>
      <c r="D6" s="295" t="s">
        <v>37</v>
      </c>
      <c r="E6" s="296"/>
      <c r="F6" s="296"/>
      <c r="G6" s="296"/>
      <c r="H6" s="296"/>
      <c r="I6" s="296"/>
      <c r="J6" s="296"/>
      <c r="K6" s="297"/>
    </row>
    <row r="7" spans="1:11" x14ac:dyDescent="0.25">
      <c r="A7" s="4"/>
      <c r="B7" s="4"/>
      <c r="C7" s="4"/>
      <c r="D7" s="4"/>
      <c r="E7" s="4"/>
      <c r="F7" s="4"/>
      <c r="G7" s="4"/>
      <c r="H7" s="4"/>
      <c r="I7" s="4"/>
      <c r="J7" s="4"/>
      <c r="K7" s="4"/>
    </row>
    <row r="8" spans="1:11" x14ac:dyDescent="0.25">
      <c r="A8" s="4"/>
      <c r="B8" s="4"/>
      <c r="C8" s="4"/>
      <c r="D8" s="4"/>
      <c r="E8" s="4"/>
      <c r="F8" s="4"/>
      <c r="G8" s="4"/>
      <c r="H8" s="4"/>
      <c r="I8" s="4"/>
      <c r="J8" s="4"/>
      <c r="K8" s="4"/>
    </row>
    <row r="9" spans="1:11" x14ac:dyDescent="0.25">
      <c r="A9" s="4"/>
      <c r="B9" s="4"/>
      <c r="C9" s="4"/>
      <c r="D9" s="4"/>
      <c r="E9" s="4"/>
      <c r="F9" s="4"/>
      <c r="G9" s="4"/>
      <c r="H9" s="4"/>
      <c r="I9" s="4"/>
      <c r="J9" s="4"/>
      <c r="K9" s="4"/>
    </row>
    <row r="10" spans="1:11" x14ac:dyDescent="0.25">
      <c r="A10" s="4"/>
      <c r="B10" s="4"/>
      <c r="C10" s="4"/>
      <c r="D10" s="4"/>
      <c r="E10" s="4"/>
      <c r="F10" s="4"/>
      <c r="G10" s="4"/>
      <c r="H10" s="4"/>
      <c r="I10" s="4"/>
      <c r="J10" s="4"/>
      <c r="K10" s="4"/>
    </row>
    <row r="11" spans="1:11" x14ac:dyDescent="0.25">
      <c r="A11" s="4"/>
      <c r="B11" s="4"/>
      <c r="C11" s="4"/>
      <c r="D11" s="4"/>
      <c r="E11" s="4"/>
      <c r="F11" s="4"/>
      <c r="G11" s="4"/>
      <c r="H11" s="4"/>
      <c r="I11" s="4"/>
      <c r="J11" s="4"/>
      <c r="K11" s="4"/>
    </row>
    <row r="12" spans="1:11" x14ac:dyDescent="0.25">
      <c r="A12" s="4"/>
      <c r="B12" s="4"/>
      <c r="C12" s="4"/>
      <c r="D12" s="4"/>
      <c r="E12" s="4"/>
      <c r="F12" s="4"/>
      <c r="G12" s="4"/>
      <c r="H12" s="4"/>
      <c r="I12" s="4"/>
      <c r="J12" s="4"/>
      <c r="K12" s="4"/>
    </row>
    <row r="13" spans="1:11" x14ac:dyDescent="0.25">
      <c r="A13" s="4"/>
      <c r="B13" s="4"/>
      <c r="C13" s="4"/>
      <c r="D13" s="4"/>
      <c r="E13" s="4"/>
      <c r="F13" s="4"/>
      <c r="G13" s="4"/>
      <c r="H13" s="4"/>
      <c r="I13" s="4"/>
      <c r="J13" s="4"/>
      <c r="K13" s="4"/>
    </row>
    <row r="14" spans="1:11" x14ac:dyDescent="0.25">
      <c r="A14" s="4"/>
      <c r="B14" s="4"/>
      <c r="C14" s="4"/>
      <c r="D14" s="4"/>
      <c r="E14" s="4"/>
      <c r="F14" s="4"/>
      <c r="G14" s="4"/>
      <c r="H14" s="4"/>
      <c r="I14" s="4"/>
      <c r="J14" s="4"/>
      <c r="K14" s="4"/>
    </row>
    <row r="15" spans="1:11" x14ac:dyDescent="0.25">
      <c r="A15" s="4"/>
      <c r="B15" s="4"/>
      <c r="C15" s="4"/>
      <c r="D15" s="4"/>
      <c r="E15" s="4"/>
      <c r="F15" s="4"/>
      <c r="G15" s="4"/>
      <c r="H15" s="4"/>
      <c r="I15" s="4"/>
      <c r="J15" s="4"/>
      <c r="K15" s="4"/>
    </row>
  </sheetData>
  <mergeCells count="12">
    <mergeCell ref="K3:K4"/>
    <mergeCell ref="D6:K6"/>
    <mergeCell ref="A1:K1"/>
    <mergeCell ref="A3:B3"/>
    <mergeCell ref="C3:C4"/>
    <mergeCell ref="D3:D4"/>
    <mergeCell ref="E3:E4"/>
    <mergeCell ref="F3:F4"/>
    <mergeCell ref="G3:G4"/>
    <mergeCell ref="H3:H4"/>
    <mergeCell ref="I3:I4"/>
    <mergeCell ref="J3:J4"/>
  </mergeCells>
  <pageMargins left="0.39370078740157483" right="0.39370078740157483" top="0.59055118110236227" bottom="0.59055118110236227"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opLeftCell="A19" workbookViewId="0">
      <selection activeCell="F23" sqref="F23:K23"/>
    </sheetView>
  </sheetViews>
  <sheetFormatPr defaultRowHeight="15" x14ac:dyDescent="0.25"/>
  <cols>
    <col min="1" max="1" width="5.7109375" customWidth="1"/>
    <col min="2" max="2" width="7" customWidth="1"/>
    <col min="3" max="3" width="7.28515625" customWidth="1"/>
    <col min="4" max="4" width="26.5703125" customWidth="1"/>
    <col min="12" max="12" width="14.28515625" customWidth="1"/>
  </cols>
  <sheetData>
    <row r="1" spans="1:12" x14ac:dyDescent="0.25">
      <c r="A1" s="298" t="s">
        <v>82</v>
      </c>
      <c r="B1" s="298"/>
      <c r="C1" s="298"/>
      <c r="D1" s="298"/>
      <c r="E1" s="298"/>
      <c r="F1" s="298"/>
      <c r="G1" s="298"/>
      <c r="H1" s="298"/>
      <c r="I1" s="298"/>
      <c r="J1" s="298"/>
      <c r="K1" s="298"/>
      <c r="L1" s="298"/>
    </row>
    <row r="2" spans="1:12" x14ac:dyDescent="0.25">
      <c r="A2" s="5"/>
      <c r="B2" s="5"/>
      <c r="C2" s="5"/>
      <c r="D2" s="5"/>
      <c r="E2" s="5"/>
      <c r="F2" s="5"/>
      <c r="G2" s="5"/>
      <c r="H2" s="5"/>
      <c r="I2" s="5"/>
      <c r="J2" s="5"/>
      <c r="K2" s="5"/>
      <c r="L2" s="5"/>
    </row>
    <row r="3" spans="1:12" x14ac:dyDescent="0.25">
      <c r="A3" s="303" t="s">
        <v>19</v>
      </c>
      <c r="B3" s="303"/>
      <c r="C3" s="303" t="s">
        <v>38</v>
      </c>
      <c r="D3" s="303" t="s">
        <v>83</v>
      </c>
      <c r="E3" s="303" t="s">
        <v>33</v>
      </c>
      <c r="F3" s="303" t="s">
        <v>84</v>
      </c>
      <c r="G3" s="303"/>
      <c r="H3" s="303"/>
      <c r="I3" s="303" t="s">
        <v>85</v>
      </c>
      <c r="J3" s="303" t="s">
        <v>86</v>
      </c>
      <c r="K3" s="303" t="s">
        <v>87</v>
      </c>
      <c r="L3" s="303" t="s">
        <v>88</v>
      </c>
    </row>
    <row r="4" spans="1:12" ht="89.25" x14ac:dyDescent="0.25">
      <c r="A4" s="15" t="s">
        <v>0</v>
      </c>
      <c r="B4" s="15" t="s">
        <v>1</v>
      </c>
      <c r="C4" s="303"/>
      <c r="D4" s="303"/>
      <c r="E4" s="303"/>
      <c r="F4" s="16" t="s">
        <v>89</v>
      </c>
      <c r="G4" s="16" t="s">
        <v>90</v>
      </c>
      <c r="H4" s="16" t="s">
        <v>91</v>
      </c>
      <c r="I4" s="303"/>
      <c r="J4" s="303"/>
      <c r="K4" s="303"/>
      <c r="L4" s="303"/>
    </row>
    <row r="5" spans="1:12" x14ac:dyDescent="0.25">
      <c r="A5" s="17" t="s">
        <v>43</v>
      </c>
      <c r="B5" s="17"/>
      <c r="C5" s="17"/>
      <c r="D5" s="299" t="s">
        <v>92</v>
      </c>
      <c r="E5" s="300"/>
      <c r="F5" s="300"/>
      <c r="G5" s="300"/>
      <c r="H5" s="300"/>
      <c r="I5" s="300"/>
      <c r="J5" s="301"/>
      <c r="K5" s="16"/>
      <c r="L5" s="16"/>
    </row>
    <row r="6" spans="1:12" ht="54" customHeight="1" x14ac:dyDescent="0.25">
      <c r="A6" s="10">
        <v>7</v>
      </c>
      <c r="B6" s="10">
        <v>1</v>
      </c>
      <c r="C6" s="10">
        <v>1</v>
      </c>
      <c r="D6" s="9" t="s">
        <v>93</v>
      </c>
      <c r="E6" s="10" t="s">
        <v>94</v>
      </c>
      <c r="F6" s="18"/>
      <c r="G6" s="10"/>
      <c r="H6" s="18"/>
      <c r="I6" s="18"/>
      <c r="J6" s="19"/>
      <c r="K6" s="19"/>
      <c r="L6" s="20"/>
    </row>
    <row r="7" spans="1:12" ht="44.25" customHeight="1" x14ac:dyDescent="0.25">
      <c r="A7" s="10">
        <v>7</v>
      </c>
      <c r="B7" s="10">
        <v>1</v>
      </c>
      <c r="C7" s="10">
        <v>2</v>
      </c>
      <c r="D7" s="9" t="s">
        <v>95</v>
      </c>
      <c r="E7" s="10" t="s">
        <v>96</v>
      </c>
      <c r="F7" s="18"/>
      <c r="G7" s="10"/>
      <c r="H7" s="18"/>
      <c r="I7" s="18"/>
      <c r="J7" s="19"/>
      <c r="K7" s="19"/>
      <c r="L7" s="20"/>
    </row>
    <row r="8" spans="1:12" ht="76.5" customHeight="1" x14ac:dyDescent="0.25">
      <c r="A8" s="10">
        <v>7</v>
      </c>
      <c r="B8" s="10">
        <v>1</v>
      </c>
      <c r="C8" s="10">
        <v>3</v>
      </c>
      <c r="D8" s="9" t="s">
        <v>97</v>
      </c>
      <c r="E8" s="10" t="s">
        <v>94</v>
      </c>
      <c r="F8" s="18"/>
      <c r="G8" s="10"/>
      <c r="H8" s="18"/>
      <c r="I8" s="18"/>
      <c r="J8" s="19"/>
      <c r="K8" s="19"/>
      <c r="L8" s="20"/>
    </row>
    <row r="9" spans="1:12" ht="54" customHeight="1" x14ac:dyDescent="0.25">
      <c r="A9" s="10">
        <v>7</v>
      </c>
      <c r="B9" s="10">
        <v>1</v>
      </c>
      <c r="C9" s="10">
        <v>4</v>
      </c>
      <c r="D9" s="9" t="s">
        <v>98</v>
      </c>
      <c r="E9" s="10" t="s">
        <v>94</v>
      </c>
      <c r="F9" s="18"/>
      <c r="G9" s="10"/>
      <c r="H9" s="18"/>
      <c r="I9" s="18"/>
      <c r="J9" s="19"/>
      <c r="K9" s="19"/>
      <c r="L9" s="20"/>
    </row>
    <row r="10" spans="1:12" ht="69.75" customHeight="1" x14ac:dyDescent="0.25">
      <c r="A10" s="10">
        <v>7</v>
      </c>
      <c r="B10" s="10">
        <v>1</v>
      </c>
      <c r="C10" s="10">
        <v>5</v>
      </c>
      <c r="D10" s="9" t="s">
        <v>99</v>
      </c>
      <c r="E10" s="10" t="s">
        <v>94</v>
      </c>
      <c r="F10" s="18"/>
      <c r="G10" s="10"/>
      <c r="H10" s="18"/>
      <c r="I10" s="18"/>
      <c r="J10" s="19"/>
      <c r="K10" s="19"/>
      <c r="L10" s="20"/>
    </row>
    <row r="11" spans="1:12" ht="36" customHeight="1" x14ac:dyDescent="0.25">
      <c r="A11" s="10">
        <v>7</v>
      </c>
      <c r="B11" s="10">
        <v>1</v>
      </c>
      <c r="C11" s="10">
        <v>6</v>
      </c>
      <c r="D11" s="9" t="s">
        <v>100</v>
      </c>
      <c r="E11" s="10" t="s">
        <v>96</v>
      </c>
      <c r="F11" s="18"/>
      <c r="G11" s="10"/>
      <c r="H11" s="18"/>
      <c r="I11" s="18"/>
      <c r="J11" s="19"/>
      <c r="K11" s="19"/>
      <c r="L11" s="20"/>
    </row>
    <row r="12" spans="1:12" ht="42.75" customHeight="1" x14ac:dyDescent="0.25">
      <c r="A12" s="10">
        <v>7</v>
      </c>
      <c r="B12" s="10">
        <v>1</v>
      </c>
      <c r="C12" s="10">
        <v>7</v>
      </c>
      <c r="D12" s="9" t="s">
        <v>101</v>
      </c>
      <c r="E12" s="10" t="s">
        <v>94</v>
      </c>
      <c r="F12" s="18"/>
      <c r="G12" s="10"/>
      <c r="H12" s="18"/>
      <c r="I12" s="18"/>
      <c r="J12" s="19"/>
      <c r="K12" s="19"/>
      <c r="L12" s="20"/>
    </row>
    <row r="13" spans="1:12" ht="45.75" customHeight="1" x14ac:dyDescent="0.25">
      <c r="A13" s="10">
        <v>7</v>
      </c>
      <c r="B13" s="10">
        <v>1</v>
      </c>
      <c r="C13" s="10">
        <v>8</v>
      </c>
      <c r="D13" s="9" t="s">
        <v>102</v>
      </c>
      <c r="E13" s="10" t="s">
        <v>94</v>
      </c>
      <c r="F13" s="18"/>
      <c r="G13" s="10"/>
      <c r="H13" s="18"/>
      <c r="I13" s="18"/>
      <c r="J13" s="19"/>
      <c r="K13" s="19"/>
      <c r="L13" s="21"/>
    </row>
    <row r="14" spans="1:12" ht="48.75" customHeight="1" x14ac:dyDescent="0.25">
      <c r="A14" s="10">
        <v>7</v>
      </c>
      <c r="B14" s="10">
        <v>1</v>
      </c>
      <c r="C14" s="10">
        <v>9</v>
      </c>
      <c r="D14" s="9" t="s">
        <v>103</v>
      </c>
      <c r="E14" s="10" t="s">
        <v>94</v>
      </c>
      <c r="F14" s="18"/>
      <c r="G14" s="10"/>
      <c r="H14" s="18"/>
      <c r="I14" s="18"/>
      <c r="J14" s="19"/>
      <c r="K14" s="19"/>
      <c r="L14" s="21"/>
    </row>
    <row r="15" spans="1:12" x14ac:dyDescent="0.25">
      <c r="A15" s="22">
        <v>7</v>
      </c>
      <c r="B15" s="22">
        <v>2</v>
      </c>
      <c r="C15" s="23"/>
      <c r="D15" s="24" t="s">
        <v>73</v>
      </c>
      <c r="E15" s="23"/>
      <c r="F15" s="23"/>
      <c r="G15" s="23"/>
      <c r="H15" s="23"/>
      <c r="I15" s="23"/>
      <c r="J15" s="23"/>
      <c r="K15" s="23"/>
      <c r="L15" s="23"/>
    </row>
    <row r="16" spans="1:12" ht="41.25" customHeight="1" x14ac:dyDescent="0.25">
      <c r="A16" s="10">
        <v>7</v>
      </c>
      <c r="B16" s="10">
        <v>2</v>
      </c>
      <c r="C16" s="10">
        <v>1</v>
      </c>
      <c r="D16" s="76" t="s">
        <v>104</v>
      </c>
      <c r="E16" s="77" t="s">
        <v>94</v>
      </c>
      <c r="F16" s="78">
        <v>1.3</v>
      </c>
      <c r="G16" s="78">
        <v>1</v>
      </c>
      <c r="H16" s="78">
        <v>1</v>
      </c>
      <c r="I16" s="78">
        <f>H16-G16</f>
        <v>0</v>
      </c>
      <c r="J16" s="79">
        <f>G16/H16</f>
        <v>1</v>
      </c>
      <c r="K16" s="79">
        <f>H16/F16*100</f>
        <v>76.92307692307692</v>
      </c>
      <c r="L16" s="80"/>
    </row>
    <row r="17" spans="1:14" ht="33" customHeight="1" x14ac:dyDescent="0.25">
      <c r="A17" s="10">
        <v>7</v>
      </c>
      <c r="B17" s="10">
        <v>2</v>
      </c>
      <c r="C17" s="10">
        <v>2</v>
      </c>
      <c r="D17" s="76" t="s">
        <v>105</v>
      </c>
      <c r="E17" s="77" t="s">
        <v>94</v>
      </c>
      <c r="F17" s="78">
        <v>1.4</v>
      </c>
      <c r="G17" s="78">
        <v>1</v>
      </c>
      <c r="H17" s="78">
        <v>0</v>
      </c>
      <c r="I17" s="78">
        <f t="shared" ref="I17:I19" si="0">H17-G17</f>
        <v>-1</v>
      </c>
      <c r="J17" s="79">
        <v>1</v>
      </c>
      <c r="K17" s="79">
        <f>H17/F17*100</f>
        <v>0</v>
      </c>
      <c r="L17" s="80"/>
    </row>
    <row r="18" spans="1:14" ht="39.75" customHeight="1" x14ac:dyDescent="0.25">
      <c r="A18" s="10">
        <v>7</v>
      </c>
      <c r="B18" s="10">
        <v>2</v>
      </c>
      <c r="C18" s="10">
        <v>3</v>
      </c>
      <c r="D18" s="76" t="s">
        <v>106</v>
      </c>
      <c r="E18" s="77" t="s">
        <v>94</v>
      </c>
      <c r="F18" s="78">
        <v>0.5</v>
      </c>
      <c r="G18" s="78">
        <v>1</v>
      </c>
      <c r="H18" s="78">
        <v>0.3</v>
      </c>
      <c r="I18" s="78">
        <f t="shared" si="0"/>
        <v>-0.7</v>
      </c>
      <c r="J18" s="79">
        <f>G18/H18</f>
        <v>3.3333333333333335</v>
      </c>
      <c r="K18" s="79">
        <f>H18/F18*100</f>
        <v>60</v>
      </c>
      <c r="L18" s="80"/>
    </row>
    <row r="19" spans="1:14" ht="44.25" customHeight="1" x14ac:dyDescent="0.25">
      <c r="A19" s="10">
        <v>7</v>
      </c>
      <c r="B19" s="10">
        <v>2</v>
      </c>
      <c r="C19" s="10">
        <v>4</v>
      </c>
      <c r="D19" s="76" t="s">
        <v>107</v>
      </c>
      <c r="E19" s="77" t="s">
        <v>94</v>
      </c>
      <c r="F19" s="78">
        <v>-4</v>
      </c>
      <c r="G19" s="78">
        <v>4</v>
      </c>
      <c r="H19" s="78">
        <v>4</v>
      </c>
      <c r="I19" s="78">
        <f t="shared" si="0"/>
        <v>0</v>
      </c>
      <c r="J19" s="79">
        <f t="shared" ref="J19" si="1">H19/G19*100</f>
        <v>100</v>
      </c>
      <c r="K19" s="79">
        <v>0</v>
      </c>
      <c r="L19" s="81" t="s">
        <v>189</v>
      </c>
    </row>
    <row r="20" spans="1:14" x14ac:dyDescent="0.25">
      <c r="A20" s="26">
        <v>7</v>
      </c>
      <c r="B20" s="26">
        <v>3</v>
      </c>
      <c r="C20" s="8"/>
      <c r="D20" s="302" t="s">
        <v>108</v>
      </c>
      <c r="E20" s="302"/>
      <c r="F20" s="302"/>
      <c r="G20" s="302"/>
      <c r="H20" s="302"/>
      <c r="I20" s="302"/>
      <c r="J20" s="302"/>
      <c r="K20" s="302"/>
      <c r="L20" s="302"/>
    </row>
    <row r="21" spans="1:14" ht="50.25" customHeight="1" x14ac:dyDescent="0.25">
      <c r="A21" s="18">
        <v>7</v>
      </c>
      <c r="B21" s="18">
        <v>3</v>
      </c>
      <c r="C21" s="18">
        <v>1</v>
      </c>
      <c r="D21" s="76" t="s">
        <v>109</v>
      </c>
      <c r="E21" s="82" t="s">
        <v>110</v>
      </c>
      <c r="F21" s="154">
        <v>29</v>
      </c>
      <c r="G21" s="154">
        <v>30</v>
      </c>
      <c r="H21" s="154">
        <v>29</v>
      </c>
      <c r="I21" s="154">
        <f>H21-G21</f>
        <v>-1</v>
      </c>
      <c r="J21" s="155">
        <f>H21/G21</f>
        <v>0.96666666666666667</v>
      </c>
      <c r="K21" s="154">
        <f>H21/F21</f>
        <v>1</v>
      </c>
      <c r="L21" s="77"/>
    </row>
    <row r="22" spans="1:14" ht="114.75" customHeight="1" x14ac:dyDescent="0.25">
      <c r="A22" s="18">
        <v>7</v>
      </c>
      <c r="B22" s="18">
        <v>3</v>
      </c>
      <c r="C22" s="18">
        <v>2</v>
      </c>
      <c r="D22" s="76" t="s">
        <v>111</v>
      </c>
      <c r="E22" s="82" t="s">
        <v>110</v>
      </c>
      <c r="F22" s="154">
        <v>15</v>
      </c>
      <c r="G22" s="154">
        <v>15</v>
      </c>
      <c r="H22" s="154">
        <v>15</v>
      </c>
      <c r="I22" s="154">
        <f t="shared" ref="I22:I25" si="2">H22-G22</f>
        <v>0</v>
      </c>
      <c r="J22" s="155">
        <f t="shared" ref="J22:J23" si="3">H22/G22</f>
        <v>1</v>
      </c>
      <c r="K22" s="154">
        <f t="shared" ref="K22:K23" si="4">H22/F22</f>
        <v>1</v>
      </c>
      <c r="L22" s="77"/>
    </row>
    <row r="23" spans="1:14" ht="98.25" customHeight="1" x14ac:dyDescent="0.25">
      <c r="A23" s="10">
        <v>7</v>
      </c>
      <c r="B23" s="10">
        <v>3</v>
      </c>
      <c r="C23" s="10">
        <v>3</v>
      </c>
      <c r="D23" s="76" t="s">
        <v>112</v>
      </c>
      <c r="E23" s="82" t="s">
        <v>113</v>
      </c>
      <c r="F23" s="156">
        <v>42781</v>
      </c>
      <c r="G23" s="154">
        <v>5000</v>
      </c>
      <c r="H23" s="156">
        <v>27146</v>
      </c>
      <c r="I23" s="154">
        <f t="shared" si="2"/>
        <v>22146</v>
      </c>
      <c r="J23" s="155">
        <f t="shared" si="3"/>
        <v>5.4291999999999998</v>
      </c>
      <c r="K23" s="154">
        <f t="shared" si="4"/>
        <v>0.63453402211262011</v>
      </c>
      <c r="L23" s="82"/>
      <c r="M23" s="27"/>
      <c r="N23" s="27"/>
    </row>
    <row r="24" spans="1:14" ht="54" customHeight="1" x14ac:dyDescent="0.25">
      <c r="A24" s="10">
        <v>7</v>
      </c>
      <c r="B24" s="10">
        <v>3</v>
      </c>
      <c r="C24" s="10">
        <v>4</v>
      </c>
      <c r="D24" s="9" t="s">
        <v>114</v>
      </c>
      <c r="E24" s="6" t="s">
        <v>115</v>
      </c>
      <c r="F24" s="10">
        <v>0</v>
      </c>
      <c r="G24" s="10">
        <v>0</v>
      </c>
      <c r="H24" s="10">
        <v>0</v>
      </c>
      <c r="I24" s="10">
        <f t="shared" si="2"/>
        <v>0</v>
      </c>
      <c r="J24" s="25">
        <v>0</v>
      </c>
      <c r="K24" s="10">
        <v>0</v>
      </c>
      <c r="L24" s="10"/>
    </row>
    <row r="25" spans="1:14" ht="68.25" customHeight="1" x14ac:dyDescent="0.25">
      <c r="A25" s="10">
        <v>7</v>
      </c>
      <c r="B25" s="10">
        <v>3</v>
      </c>
      <c r="C25" s="10">
        <v>5</v>
      </c>
      <c r="D25" s="9" t="s">
        <v>116</v>
      </c>
      <c r="E25" s="6" t="s">
        <v>115</v>
      </c>
      <c r="F25" s="10">
        <v>0</v>
      </c>
      <c r="G25" s="10">
        <v>0</v>
      </c>
      <c r="H25" s="10">
        <v>0</v>
      </c>
      <c r="I25" s="10">
        <f t="shared" si="2"/>
        <v>0</v>
      </c>
      <c r="J25" s="25">
        <v>0</v>
      </c>
      <c r="K25" s="10">
        <v>0</v>
      </c>
      <c r="L25" s="10"/>
    </row>
    <row r="26" spans="1:14" x14ac:dyDescent="0.25">
      <c r="A26" s="7"/>
      <c r="B26" s="7"/>
      <c r="C26" s="7"/>
      <c r="D26" s="7"/>
      <c r="E26" s="7"/>
      <c r="F26" s="7"/>
      <c r="G26" s="7"/>
      <c r="H26" s="7"/>
      <c r="I26" s="7"/>
      <c r="J26" s="7"/>
      <c r="K26" s="7"/>
      <c r="L26" s="7"/>
    </row>
    <row r="27" spans="1:14" x14ac:dyDescent="0.25">
      <c r="A27" s="7"/>
      <c r="B27" s="7"/>
      <c r="C27" s="7"/>
      <c r="D27" s="7"/>
      <c r="E27" s="7"/>
      <c r="F27" s="7"/>
      <c r="G27" s="7"/>
      <c r="H27" s="7"/>
      <c r="I27" s="7"/>
      <c r="J27" s="7">
        <f>(J21+J22+1+1+1)/5</f>
        <v>0.9933333333333334</v>
      </c>
      <c r="K27" s="7"/>
      <c r="L27" s="7"/>
    </row>
  </sheetData>
  <mergeCells count="12">
    <mergeCell ref="D5:J5"/>
    <mergeCell ref="D20:L20"/>
    <mergeCell ref="A1:L1"/>
    <mergeCell ref="A3:B3"/>
    <mergeCell ref="C3:C4"/>
    <mergeCell ref="D3:D4"/>
    <mergeCell ref="E3:E4"/>
    <mergeCell ref="F3:H3"/>
    <mergeCell ref="I3:I4"/>
    <mergeCell ref="J3:J4"/>
    <mergeCell ref="K3:K4"/>
    <mergeCell ref="L3:L4"/>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E12" sqref="E12"/>
    </sheetView>
  </sheetViews>
  <sheetFormatPr defaultColWidth="9.28515625" defaultRowHeight="15" x14ac:dyDescent="0.25"/>
  <cols>
    <col min="1" max="1" width="15" style="7" customWidth="1"/>
    <col min="2" max="2" width="27.7109375" style="7" customWidth="1"/>
    <col min="3" max="3" width="15.28515625" style="7" customWidth="1"/>
    <col min="4" max="4" width="14.28515625" style="7" customWidth="1"/>
    <col min="5" max="5" width="39.7109375" style="7" customWidth="1"/>
    <col min="6" max="16384" width="9.28515625" style="7"/>
  </cols>
  <sheetData>
    <row r="1" spans="1:5" x14ac:dyDescent="0.25">
      <c r="A1" s="298" t="s">
        <v>81</v>
      </c>
      <c r="B1" s="298"/>
      <c r="C1" s="298"/>
      <c r="D1" s="298"/>
      <c r="E1" s="298"/>
    </row>
    <row r="2" spans="1:5" x14ac:dyDescent="0.25">
      <c r="A2" s="5"/>
      <c r="B2" s="5"/>
      <c r="C2" s="5"/>
      <c r="D2" s="5"/>
      <c r="E2" s="5"/>
    </row>
    <row r="3" spans="1:5" ht="15.75" thickBot="1" x14ac:dyDescent="0.3">
      <c r="A3" s="14"/>
    </row>
    <row r="4" spans="1:5" ht="15.75" thickBot="1" x14ac:dyDescent="0.3">
      <c r="A4" s="13" t="s">
        <v>38</v>
      </c>
      <c r="B4" s="13" t="s">
        <v>80</v>
      </c>
      <c r="C4" s="13" t="s">
        <v>79</v>
      </c>
      <c r="D4" s="13" t="s">
        <v>78</v>
      </c>
      <c r="E4" s="12" t="s">
        <v>77</v>
      </c>
    </row>
    <row r="5" spans="1:5" ht="30.75" customHeight="1" x14ac:dyDescent="0.25">
      <c r="A5" s="304">
        <v>1</v>
      </c>
      <c r="B5" s="304" t="s">
        <v>176</v>
      </c>
      <c r="C5" s="307">
        <v>45714</v>
      </c>
      <c r="D5" s="304">
        <v>194</v>
      </c>
      <c r="E5" s="157" t="s">
        <v>177</v>
      </c>
    </row>
    <row r="6" spans="1:5" ht="15.75" x14ac:dyDescent="0.25">
      <c r="A6" s="305"/>
      <c r="B6" s="305"/>
      <c r="C6" s="305"/>
      <c r="D6" s="305"/>
      <c r="E6" s="158"/>
    </row>
    <row r="7" spans="1:5" ht="16.5" thickBot="1" x14ac:dyDescent="0.3">
      <c r="A7" s="306"/>
      <c r="B7" s="306"/>
      <c r="C7" s="306"/>
      <c r="D7" s="306"/>
      <c r="E7" s="159"/>
    </row>
  </sheetData>
  <mergeCells count="5">
    <mergeCell ref="A1:E1"/>
    <mergeCell ref="A5:A7"/>
    <mergeCell ref="B5:B7"/>
    <mergeCell ref="C5:C7"/>
    <mergeCell ref="D5:D7"/>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opLeftCell="A7" workbookViewId="0">
      <selection activeCell="F7" sqref="F7:K8"/>
    </sheetView>
  </sheetViews>
  <sheetFormatPr defaultRowHeight="15" x14ac:dyDescent="0.25"/>
  <cols>
    <col min="1" max="1" width="7" style="7" customWidth="1"/>
    <col min="2" max="2" width="7.28515625" style="7" customWidth="1"/>
    <col min="3" max="3" width="15.5703125" style="7" customWidth="1"/>
    <col min="4" max="4" width="13" style="7" customWidth="1"/>
    <col min="5" max="7" width="12.28515625" style="7" customWidth="1"/>
    <col min="8" max="9" width="10.28515625" style="7" customWidth="1"/>
    <col min="10" max="10" width="19.28515625" style="7" customWidth="1"/>
    <col min="11" max="256" width="9.28515625" style="7"/>
    <col min="257" max="257" width="7" style="7" customWidth="1"/>
    <col min="258" max="258" width="7.28515625" style="7" customWidth="1"/>
    <col min="259" max="259" width="18.7109375" style="7" customWidth="1"/>
    <col min="260" max="260" width="16.28515625" style="7" customWidth="1"/>
    <col min="261" max="261" width="14.7109375" style="7" customWidth="1"/>
    <col min="262" max="262" width="15.42578125" style="7" customWidth="1"/>
    <col min="263" max="263" width="17.42578125" style="7" customWidth="1"/>
    <col min="264" max="264" width="13.7109375" style="7" customWidth="1"/>
    <col min="265" max="265" width="16" style="7" customWidth="1"/>
    <col min="266" max="266" width="26" style="7" customWidth="1"/>
    <col min="267" max="512" width="9.28515625" style="7"/>
    <col min="513" max="513" width="7" style="7" customWidth="1"/>
    <col min="514" max="514" width="7.28515625" style="7" customWidth="1"/>
    <col min="515" max="515" width="18.7109375" style="7" customWidth="1"/>
    <col min="516" max="516" width="16.28515625" style="7" customWidth="1"/>
    <col min="517" max="517" width="14.7109375" style="7" customWidth="1"/>
    <col min="518" max="518" width="15.42578125" style="7" customWidth="1"/>
    <col min="519" max="519" width="17.42578125" style="7" customWidth="1"/>
    <col min="520" max="520" width="13.7109375" style="7" customWidth="1"/>
    <col min="521" max="521" width="16" style="7" customWidth="1"/>
    <col min="522" max="522" width="26" style="7" customWidth="1"/>
    <col min="523" max="768" width="9.28515625" style="7"/>
    <col min="769" max="769" width="7" style="7" customWidth="1"/>
    <col min="770" max="770" width="7.28515625" style="7" customWidth="1"/>
    <col min="771" max="771" width="18.7109375" style="7" customWidth="1"/>
    <col min="772" max="772" width="16.28515625" style="7" customWidth="1"/>
    <col min="773" max="773" width="14.7109375" style="7" customWidth="1"/>
    <col min="774" max="774" width="15.42578125" style="7" customWidth="1"/>
    <col min="775" max="775" width="17.42578125" style="7" customWidth="1"/>
    <col min="776" max="776" width="13.7109375" style="7" customWidth="1"/>
    <col min="777" max="777" width="16" style="7" customWidth="1"/>
    <col min="778" max="778" width="26" style="7" customWidth="1"/>
    <col min="779" max="1024" width="9.28515625" style="7"/>
    <col min="1025" max="1025" width="7" style="7" customWidth="1"/>
    <col min="1026" max="1026" width="7.28515625" style="7" customWidth="1"/>
    <col min="1027" max="1027" width="18.7109375" style="7" customWidth="1"/>
    <col min="1028" max="1028" width="16.28515625" style="7" customWidth="1"/>
    <col min="1029" max="1029" width="14.7109375" style="7" customWidth="1"/>
    <col min="1030" max="1030" width="15.42578125" style="7" customWidth="1"/>
    <col min="1031" max="1031" width="17.42578125" style="7" customWidth="1"/>
    <col min="1032" max="1032" width="13.7109375" style="7" customWidth="1"/>
    <col min="1033" max="1033" width="16" style="7" customWidth="1"/>
    <col min="1034" max="1034" width="26" style="7" customWidth="1"/>
    <col min="1035" max="1280" width="9.28515625" style="7"/>
    <col min="1281" max="1281" width="7" style="7" customWidth="1"/>
    <col min="1282" max="1282" width="7.28515625" style="7" customWidth="1"/>
    <col min="1283" max="1283" width="18.7109375" style="7" customWidth="1"/>
    <col min="1284" max="1284" width="16.28515625" style="7" customWidth="1"/>
    <col min="1285" max="1285" width="14.7109375" style="7" customWidth="1"/>
    <col min="1286" max="1286" width="15.42578125" style="7" customWidth="1"/>
    <col min="1287" max="1287" width="17.42578125" style="7" customWidth="1"/>
    <col min="1288" max="1288" width="13.7109375" style="7" customWidth="1"/>
    <col min="1289" max="1289" width="16" style="7" customWidth="1"/>
    <col min="1290" max="1290" width="26" style="7" customWidth="1"/>
    <col min="1291" max="1536" width="9.28515625" style="7"/>
    <col min="1537" max="1537" width="7" style="7" customWidth="1"/>
    <col min="1538" max="1538" width="7.28515625" style="7" customWidth="1"/>
    <col min="1539" max="1539" width="18.7109375" style="7" customWidth="1"/>
    <col min="1540" max="1540" width="16.28515625" style="7" customWidth="1"/>
    <col min="1541" max="1541" width="14.7109375" style="7" customWidth="1"/>
    <col min="1542" max="1542" width="15.42578125" style="7" customWidth="1"/>
    <col min="1543" max="1543" width="17.42578125" style="7" customWidth="1"/>
    <col min="1544" max="1544" width="13.7109375" style="7" customWidth="1"/>
    <col min="1545" max="1545" width="16" style="7" customWidth="1"/>
    <col min="1546" max="1546" width="26" style="7" customWidth="1"/>
    <col min="1547" max="1792" width="9.28515625" style="7"/>
    <col min="1793" max="1793" width="7" style="7" customWidth="1"/>
    <col min="1794" max="1794" width="7.28515625" style="7" customWidth="1"/>
    <col min="1795" max="1795" width="18.7109375" style="7" customWidth="1"/>
    <col min="1796" max="1796" width="16.28515625" style="7" customWidth="1"/>
    <col min="1797" max="1797" width="14.7109375" style="7" customWidth="1"/>
    <col min="1798" max="1798" width="15.42578125" style="7" customWidth="1"/>
    <col min="1799" max="1799" width="17.42578125" style="7" customWidth="1"/>
    <col min="1800" max="1800" width="13.7109375" style="7" customWidth="1"/>
    <col min="1801" max="1801" width="16" style="7" customWidth="1"/>
    <col min="1802" max="1802" width="26" style="7" customWidth="1"/>
    <col min="1803" max="2048" width="9.28515625" style="7"/>
    <col min="2049" max="2049" width="7" style="7" customWidth="1"/>
    <col min="2050" max="2050" width="7.28515625" style="7" customWidth="1"/>
    <col min="2051" max="2051" width="18.7109375" style="7" customWidth="1"/>
    <col min="2052" max="2052" width="16.28515625" style="7" customWidth="1"/>
    <col min="2053" max="2053" width="14.7109375" style="7" customWidth="1"/>
    <col min="2054" max="2054" width="15.42578125" style="7" customWidth="1"/>
    <col min="2055" max="2055" width="17.42578125" style="7" customWidth="1"/>
    <col min="2056" max="2056" width="13.7109375" style="7" customWidth="1"/>
    <col min="2057" max="2057" width="16" style="7" customWidth="1"/>
    <col min="2058" max="2058" width="26" style="7" customWidth="1"/>
    <col min="2059" max="2304" width="9.28515625" style="7"/>
    <col min="2305" max="2305" width="7" style="7" customWidth="1"/>
    <col min="2306" max="2306" width="7.28515625" style="7" customWidth="1"/>
    <col min="2307" max="2307" width="18.7109375" style="7" customWidth="1"/>
    <col min="2308" max="2308" width="16.28515625" style="7" customWidth="1"/>
    <col min="2309" max="2309" width="14.7109375" style="7" customWidth="1"/>
    <col min="2310" max="2310" width="15.42578125" style="7" customWidth="1"/>
    <col min="2311" max="2311" width="17.42578125" style="7" customWidth="1"/>
    <col min="2312" max="2312" width="13.7109375" style="7" customWidth="1"/>
    <col min="2313" max="2313" width="16" style="7" customWidth="1"/>
    <col min="2314" max="2314" width="26" style="7" customWidth="1"/>
    <col min="2315" max="2560" width="9.28515625" style="7"/>
    <col min="2561" max="2561" width="7" style="7" customWidth="1"/>
    <col min="2562" max="2562" width="7.28515625" style="7" customWidth="1"/>
    <col min="2563" max="2563" width="18.7109375" style="7" customWidth="1"/>
    <col min="2564" max="2564" width="16.28515625" style="7" customWidth="1"/>
    <col min="2565" max="2565" width="14.7109375" style="7" customWidth="1"/>
    <col min="2566" max="2566" width="15.42578125" style="7" customWidth="1"/>
    <col min="2567" max="2567" width="17.42578125" style="7" customWidth="1"/>
    <col min="2568" max="2568" width="13.7109375" style="7" customWidth="1"/>
    <col min="2569" max="2569" width="16" style="7" customWidth="1"/>
    <col min="2570" max="2570" width="26" style="7" customWidth="1"/>
    <col min="2571" max="2816" width="9.28515625" style="7"/>
    <col min="2817" max="2817" width="7" style="7" customWidth="1"/>
    <col min="2818" max="2818" width="7.28515625" style="7" customWidth="1"/>
    <col min="2819" max="2819" width="18.7109375" style="7" customWidth="1"/>
    <col min="2820" max="2820" width="16.28515625" style="7" customWidth="1"/>
    <col min="2821" max="2821" width="14.7109375" style="7" customWidth="1"/>
    <col min="2822" max="2822" width="15.42578125" style="7" customWidth="1"/>
    <col min="2823" max="2823" width="17.42578125" style="7" customWidth="1"/>
    <col min="2824" max="2824" width="13.7109375" style="7" customWidth="1"/>
    <col min="2825" max="2825" width="16" style="7" customWidth="1"/>
    <col min="2826" max="2826" width="26" style="7" customWidth="1"/>
    <col min="2827" max="3072" width="9.28515625" style="7"/>
    <col min="3073" max="3073" width="7" style="7" customWidth="1"/>
    <col min="3074" max="3074" width="7.28515625" style="7" customWidth="1"/>
    <col min="3075" max="3075" width="18.7109375" style="7" customWidth="1"/>
    <col min="3076" max="3076" width="16.28515625" style="7" customWidth="1"/>
    <col min="3077" max="3077" width="14.7109375" style="7" customWidth="1"/>
    <col min="3078" max="3078" width="15.42578125" style="7" customWidth="1"/>
    <col min="3079" max="3079" width="17.42578125" style="7" customWidth="1"/>
    <col min="3080" max="3080" width="13.7109375" style="7" customWidth="1"/>
    <col min="3081" max="3081" width="16" style="7" customWidth="1"/>
    <col min="3082" max="3082" width="26" style="7" customWidth="1"/>
    <col min="3083" max="3328" width="9.28515625" style="7"/>
    <col min="3329" max="3329" width="7" style="7" customWidth="1"/>
    <col min="3330" max="3330" width="7.28515625" style="7" customWidth="1"/>
    <col min="3331" max="3331" width="18.7109375" style="7" customWidth="1"/>
    <col min="3332" max="3332" width="16.28515625" style="7" customWidth="1"/>
    <col min="3333" max="3333" width="14.7109375" style="7" customWidth="1"/>
    <col min="3334" max="3334" width="15.42578125" style="7" customWidth="1"/>
    <col min="3335" max="3335" width="17.42578125" style="7" customWidth="1"/>
    <col min="3336" max="3336" width="13.7109375" style="7" customWidth="1"/>
    <col min="3337" max="3337" width="16" style="7" customWidth="1"/>
    <col min="3338" max="3338" width="26" style="7" customWidth="1"/>
    <col min="3339" max="3584" width="9.28515625" style="7"/>
    <col min="3585" max="3585" width="7" style="7" customWidth="1"/>
    <col min="3586" max="3586" width="7.28515625" style="7" customWidth="1"/>
    <col min="3587" max="3587" width="18.7109375" style="7" customWidth="1"/>
    <col min="3588" max="3588" width="16.28515625" style="7" customWidth="1"/>
    <col min="3589" max="3589" width="14.7109375" style="7" customWidth="1"/>
    <col min="3590" max="3590" width="15.42578125" style="7" customWidth="1"/>
    <col min="3591" max="3591" width="17.42578125" style="7" customWidth="1"/>
    <col min="3592" max="3592" width="13.7109375" style="7" customWidth="1"/>
    <col min="3593" max="3593" width="16" style="7" customWidth="1"/>
    <col min="3594" max="3594" width="26" style="7" customWidth="1"/>
    <col min="3595" max="3840" width="9.28515625" style="7"/>
    <col min="3841" max="3841" width="7" style="7" customWidth="1"/>
    <col min="3842" max="3842" width="7.28515625" style="7" customWidth="1"/>
    <col min="3843" max="3843" width="18.7109375" style="7" customWidth="1"/>
    <col min="3844" max="3844" width="16.28515625" style="7" customWidth="1"/>
    <col min="3845" max="3845" width="14.7109375" style="7" customWidth="1"/>
    <col min="3846" max="3846" width="15.42578125" style="7" customWidth="1"/>
    <col min="3847" max="3847" width="17.42578125" style="7" customWidth="1"/>
    <col min="3848" max="3848" width="13.7109375" style="7" customWidth="1"/>
    <col min="3849" max="3849" width="16" style="7" customWidth="1"/>
    <col min="3850" max="3850" width="26" style="7" customWidth="1"/>
    <col min="3851" max="4096" width="9.28515625" style="7"/>
    <col min="4097" max="4097" width="7" style="7" customWidth="1"/>
    <col min="4098" max="4098" width="7.28515625" style="7" customWidth="1"/>
    <col min="4099" max="4099" width="18.7109375" style="7" customWidth="1"/>
    <col min="4100" max="4100" width="16.28515625" style="7" customWidth="1"/>
    <col min="4101" max="4101" width="14.7109375" style="7" customWidth="1"/>
    <col min="4102" max="4102" width="15.42578125" style="7" customWidth="1"/>
    <col min="4103" max="4103" width="17.42578125" style="7" customWidth="1"/>
    <col min="4104" max="4104" width="13.7109375" style="7" customWidth="1"/>
    <col min="4105" max="4105" width="16" style="7" customWidth="1"/>
    <col min="4106" max="4106" width="26" style="7" customWidth="1"/>
    <col min="4107" max="4352" width="9.28515625" style="7"/>
    <col min="4353" max="4353" width="7" style="7" customWidth="1"/>
    <col min="4354" max="4354" width="7.28515625" style="7" customWidth="1"/>
    <col min="4355" max="4355" width="18.7109375" style="7" customWidth="1"/>
    <col min="4356" max="4356" width="16.28515625" style="7" customWidth="1"/>
    <col min="4357" max="4357" width="14.7109375" style="7" customWidth="1"/>
    <col min="4358" max="4358" width="15.42578125" style="7" customWidth="1"/>
    <col min="4359" max="4359" width="17.42578125" style="7" customWidth="1"/>
    <col min="4360" max="4360" width="13.7109375" style="7" customWidth="1"/>
    <col min="4361" max="4361" width="16" style="7" customWidth="1"/>
    <col min="4362" max="4362" width="26" style="7" customWidth="1"/>
    <col min="4363" max="4608" width="9.28515625" style="7"/>
    <col min="4609" max="4609" width="7" style="7" customWidth="1"/>
    <col min="4610" max="4610" width="7.28515625" style="7" customWidth="1"/>
    <col min="4611" max="4611" width="18.7109375" style="7" customWidth="1"/>
    <col min="4612" max="4612" width="16.28515625" style="7" customWidth="1"/>
    <col min="4613" max="4613" width="14.7109375" style="7" customWidth="1"/>
    <col min="4614" max="4614" width="15.42578125" style="7" customWidth="1"/>
    <col min="4615" max="4615" width="17.42578125" style="7" customWidth="1"/>
    <col min="4616" max="4616" width="13.7109375" style="7" customWidth="1"/>
    <col min="4617" max="4617" width="16" style="7" customWidth="1"/>
    <col min="4618" max="4618" width="26" style="7" customWidth="1"/>
    <col min="4619" max="4864" width="9.28515625" style="7"/>
    <col min="4865" max="4865" width="7" style="7" customWidth="1"/>
    <col min="4866" max="4866" width="7.28515625" style="7" customWidth="1"/>
    <col min="4867" max="4867" width="18.7109375" style="7" customWidth="1"/>
    <col min="4868" max="4868" width="16.28515625" style="7" customWidth="1"/>
    <col min="4869" max="4869" width="14.7109375" style="7" customWidth="1"/>
    <col min="4870" max="4870" width="15.42578125" style="7" customWidth="1"/>
    <col min="4871" max="4871" width="17.42578125" style="7" customWidth="1"/>
    <col min="4872" max="4872" width="13.7109375" style="7" customWidth="1"/>
    <col min="4873" max="4873" width="16" style="7" customWidth="1"/>
    <col min="4874" max="4874" width="26" style="7" customWidth="1"/>
    <col min="4875" max="5120" width="9.28515625" style="7"/>
    <col min="5121" max="5121" width="7" style="7" customWidth="1"/>
    <col min="5122" max="5122" width="7.28515625" style="7" customWidth="1"/>
    <col min="5123" max="5123" width="18.7109375" style="7" customWidth="1"/>
    <col min="5124" max="5124" width="16.28515625" style="7" customWidth="1"/>
    <col min="5125" max="5125" width="14.7109375" style="7" customWidth="1"/>
    <col min="5126" max="5126" width="15.42578125" style="7" customWidth="1"/>
    <col min="5127" max="5127" width="17.42578125" style="7" customWidth="1"/>
    <col min="5128" max="5128" width="13.7109375" style="7" customWidth="1"/>
    <col min="5129" max="5129" width="16" style="7" customWidth="1"/>
    <col min="5130" max="5130" width="26" style="7" customWidth="1"/>
    <col min="5131" max="5376" width="9.28515625" style="7"/>
    <col min="5377" max="5377" width="7" style="7" customWidth="1"/>
    <col min="5378" max="5378" width="7.28515625" style="7" customWidth="1"/>
    <col min="5379" max="5379" width="18.7109375" style="7" customWidth="1"/>
    <col min="5380" max="5380" width="16.28515625" style="7" customWidth="1"/>
    <col min="5381" max="5381" width="14.7109375" style="7" customWidth="1"/>
    <col min="5382" max="5382" width="15.42578125" style="7" customWidth="1"/>
    <col min="5383" max="5383" width="17.42578125" style="7" customWidth="1"/>
    <col min="5384" max="5384" width="13.7109375" style="7" customWidth="1"/>
    <col min="5385" max="5385" width="16" style="7" customWidth="1"/>
    <col min="5386" max="5386" width="26" style="7" customWidth="1"/>
    <col min="5387" max="5632" width="9.28515625" style="7"/>
    <col min="5633" max="5633" width="7" style="7" customWidth="1"/>
    <col min="5634" max="5634" width="7.28515625" style="7" customWidth="1"/>
    <col min="5635" max="5635" width="18.7109375" style="7" customWidth="1"/>
    <col min="5636" max="5636" width="16.28515625" style="7" customWidth="1"/>
    <col min="5637" max="5637" width="14.7109375" style="7" customWidth="1"/>
    <col min="5638" max="5638" width="15.42578125" style="7" customWidth="1"/>
    <col min="5639" max="5639" width="17.42578125" style="7" customWidth="1"/>
    <col min="5640" max="5640" width="13.7109375" style="7" customWidth="1"/>
    <col min="5641" max="5641" width="16" style="7" customWidth="1"/>
    <col min="5642" max="5642" width="26" style="7" customWidth="1"/>
    <col min="5643" max="5888" width="9.28515625" style="7"/>
    <col min="5889" max="5889" width="7" style="7" customWidth="1"/>
    <col min="5890" max="5890" width="7.28515625" style="7" customWidth="1"/>
    <col min="5891" max="5891" width="18.7109375" style="7" customWidth="1"/>
    <col min="5892" max="5892" width="16.28515625" style="7" customWidth="1"/>
    <col min="5893" max="5893" width="14.7109375" style="7" customWidth="1"/>
    <col min="5894" max="5894" width="15.42578125" style="7" customWidth="1"/>
    <col min="5895" max="5895" width="17.42578125" style="7" customWidth="1"/>
    <col min="5896" max="5896" width="13.7109375" style="7" customWidth="1"/>
    <col min="5897" max="5897" width="16" style="7" customWidth="1"/>
    <col min="5898" max="5898" width="26" style="7" customWidth="1"/>
    <col min="5899" max="6144" width="9.28515625" style="7"/>
    <col min="6145" max="6145" width="7" style="7" customWidth="1"/>
    <col min="6146" max="6146" width="7.28515625" style="7" customWidth="1"/>
    <col min="6147" max="6147" width="18.7109375" style="7" customWidth="1"/>
    <col min="6148" max="6148" width="16.28515625" style="7" customWidth="1"/>
    <col min="6149" max="6149" width="14.7109375" style="7" customWidth="1"/>
    <col min="6150" max="6150" width="15.42578125" style="7" customWidth="1"/>
    <col min="6151" max="6151" width="17.42578125" style="7" customWidth="1"/>
    <col min="6152" max="6152" width="13.7109375" style="7" customWidth="1"/>
    <col min="6153" max="6153" width="16" style="7" customWidth="1"/>
    <col min="6154" max="6154" width="26" style="7" customWidth="1"/>
    <col min="6155" max="6400" width="9.28515625" style="7"/>
    <col min="6401" max="6401" width="7" style="7" customWidth="1"/>
    <col min="6402" max="6402" width="7.28515625" style="7" customWidth="1"/>
    <col min="6403" max="6403" width="18.7109375" style="7" customWidth="1"/>
    <col min="6404" max="6404" width="16.28515625" style="7" customWidth="1"/>
    <col min="6405" max="6405" width="14.7109375" style="7" customWidth="1"/>
    <col min="6406" max="6406" width="15.42578125" style="7" customWidth="1"/>
    <col min="6407" max="6407" width="17.42578125" style="7" customWidth="1"/>
    <col min="6408" max="6408" width="13.7109375" style="7" customWidth="1"/>
    <col min="6409" max="6409" width="16" style="7" customWidth="1"/>
    <col min="6410" max="6410" width="26" style="7" customWidth="1"/>
    <col min="6411" max="6656" width="9.28515625" style="7"/>
    <col min="6657" max="6657" width="7" style="7" customWidth="1"/>
    <col min="6658" max="6658" width="7.28515625" style="7" customWidth="1"/>
    <col min="6659" max="6659" width="18.7109375" style="7" customWidth="1"/>
    <col min="6660" max="6660" width="16.28515625" style="7" customWidth="1"/>
    <col min="6661" max="6661" width="14.7109375" style="7" customWidth="1"/>
    <col min="6662" max="6662" width="15.42578125" style="7" customWidth="1"/>
    <col min="6663" max="6663" width="17.42578125" style="7" customWidth="1"/>
    <col min="6664" max="6664" width="13.7109375" style="7" customWidth="1"/>
    <col min="6665" max="6665" width="16" style="7" customWidth="1"/>
    <col min="6666" max="6666" width="26" style="7" customWidth="1"/>
    <col min="6667" max="6912" width="9.28515625" style="7"/>
    <col min="6913" max="6913" width="7" style="7" customWidth="1"/>
    <col min="6914" max="6914" width="7.28515625" style="7" customWidth="1"/>
    <col min="6915" max="6915" width="18.7109375" style="7" customWidth="1"/>
    <col min="6916" max="6916" width="16.28515625" style="7" customWidth="1"/>
    <col min="6917" max="6917" width="14.7109375" style="7" customWidth="1"/>
    <col min="6918" max="6918" width="15.42578125" style="7" customWidth="1"/>
    <col min="6919" max="6919" width="17.42578125" style="7" customWidth="1"/>
    <col min="6920" max="6920" width="13.7109375" style="7" customWidth="1"/>
    <col min="6921" max="6921" width="16" style="7" customWidth="1"/>
    <col min="6922" max="6922" width="26" style="7" customWidth="1"/>
    <col min="6923" max="7168" width="9.28515625" style="7"/>
    <col min="7169" max="7169" width="7" style="7" customWidth="1"/>
    <col min="7170" max="7170" width="7.28515625" style="7" customWidth="1"/>
    <col min="7171" max="7171" width="18.7109375" style="7" customWidth="1"/>
    <col min="7172" max="7172" width="16.28515625" style="7" customWidth="1"/>
    <col min="7173" max="7173" width="14.7109375" style="7" customWidth="1"/>
    <col min="7174" max="7174" width="15.42578125" style="7" customWidth="1"/>
    <col min="7175" max="7175" width="17.42578125" style="7" customWidth="1"/>
    <col min="7176" max="7176" width="13.7109375" style="7" customWidth="1"/>
    <col min="7177" max="7177" width="16" style="7" customWidth="1"/>
    <col min="7178" max="7178" width="26" style="7" customWidth="1"/>
    <col min="7179" max="7424" width="9.28515625" style="7"/>
    <col min="7425" max="7425" width="7" style="7" customWidth="1"/>
    <col min="7426" max="7426" width="7.28515625" style="7" customWidth="1"/>
    <col min="7427" max="7427" width="18.7109375" style="7" customWidth="1"/>
    <col min="7428" max="7428" width="16.28515625" style="7" customWidth="1"/>
    <col min="7429" max="7429" width="14.7109375" style="7" customWidth="1"/>
    <col min="7430" max="7430" width="15.42578125" style="7" customWidth="1"/>
    <col min="7431" max="7431" width="17.42578125" style="7" customWidth="1"/>
    <col min="7432" max="7432" width="13.7109375" style="7" customWidth="1"/>
    <col min="7433" max="7433" width="16" style="7" customWidth="1"/>
    <col min="7434" max="7434" width="26" style="7" customWidth="1"/>
    <col min="7435" max="7680" width="9.28515625" style="7"/>
    <col min="7681" max="7681" width="7" style="7" customWidth="1"/>
    <col min="7682" max="7682" width="7.28515625" style="7" customWidth="1"/>
    <col min="7683" max="7683" width="18.7109375" style="7" customWidth="1"/>
    <col min="7684" max="7684" width="16.28515625" style="7" customWidth="1"/>
    <col min="7685" max="7685" width="14.7109375" style="7" customWidth="1"/>
    <col min="7686" max="7686" width="15.42578125" style="7" customWidth="1"/>
    <col min="7687" max="7687" width="17.42578125" style="7" customWidth="1"/>
    <col min="7688" max="7688" width="13.7109375" style="7" customWidth="1"/>
    <col min="7689" max="7689" width="16" style="7" customWidth="1"/>
    <col min="7690" max="7690" width="26" style="7" customWidth="1"/>
    <col min="7691" max="7936" width="9.28515625" style="7"/>
    <col min="7937" max="7937" width="7" style="7" customWidth="1"/>
    <col min="7938" max="7938" width="7.28515625" style="7" customWidth="1"/>
    <col min="7939" max="7939" width="18.7109375" style="7" customWidth="1"/>
    <col min="7940" max="7940" width="16.28515625" style="7" customWidth="1"/>
    <col min="7941" max="7941" width="14.7109375" style="7" customWidth="1"/>
    <col min="7942" max="7942" width="15.42578125" style="7" customWidth="1"/>
    <col min="7943" max="7943" width="17.42578125" style="7" customWidth="1"/>
    <col min="7944" max="7944" width="13.7109375" style="7" customWidth="1"/>
    <col min="7945" max="7945" width="16" style="7" customWidth="1"/>
    <col min="7946" max="7946" width="26" style="7" customWidth="1"/>
    <col min="7947" max="8192" width="9.28515625" style="7"/>
    <col min="8193" max="8193" width="7" style="7" customWidth="1"/>
    <col min="8194" max="8194" width="7.28515625" style="7" customWidth="1"/>
    <col min="8195" max="8195" width="18.7109375" style="7" customWidth="1"/>
    <col min="8196" max="8196" width="16.28515625" style="7" customWidth="1"/>
    <col min="8197" max="8197" width="14.7109375" style="7" customWidth="1"/>
    <col min="8198" max="8198" width="15.42578125" style="7" customWidth="1"/>
    <col min="8199" max="8199" width="17.42578125" style="7" customWidth="1"/>
    <col min="8200" max="8200" width="13.7109375" style="7" customWidth="1"/>
    <col min="8201" max="8201" width="16" style="7" customWidth="1"/>
    <col min="8202" max="8202" width="26" style="7" customWidth="1"/>
    <col min="8203" max="8448" width="9.28515625" style="7"/>
    <col min="8449" max="8449" width="7" style="7" customWidth="1"/>
    <col min="8450" max="8450" width="7.28515625" style="7" customWidth="1"/>
    <col min="8451" max="8451" width="18.7109375" style="7" customWidth="1"/>
    <col min="8452" max="8452" width="16.28515625" style="7" customWidth="1"/>
    <col min="8453" max="8453" width="14.7109375" style="7" customWidth="1"/>
    <col min="8454" max="8454" width="15.42578125" style="7" customWidth="1"/>
    <col min="8455" max="8455" width="17.42578125" style="7" customWidth="1"/>
    <col min="8456" max="8456" width="13.7109375" style="7" customWidth="1"/>
    <col min="8457" max="8457" width="16" style="7" customWidth="1"/>
    <col min="8458" max="8458" width="26" style="7" customWidth="1"/>
    <col min="8459" max="8704" width="9.28515625" style="7"/>
    <col min="8705" max="8705" width="7" style="7" customWidth="1"/>
    <col min="8706" max="8706" width="7.28515625" style="7" customWidth="1"/>
    <col min="8707" max="8707" width="18.7109375" style="7" customWidth="1"/>
    <col min="8708" max="8708" width="16.28515625" style="7" customWidth="1"/>
    <col min="8709" max="8709" width="14.7109375" style="7" customWidth="1"/>
    <col min="8710" max="8710" width="15.42578125" style="7" customWidth="1"/>
    <col min="8711" max="8711" width="17.42578125" style="7" customWidth="1"/>
    <col min="8712" max="8712" width="13.7109375" style="7" customWidth="1"/>
    <col min="8713" max="8713" width="16" style="7" customWidth="1"/>
    <col min="8714" max="8714" width="26" style="7" customWidth="1"/>
    <col min="8715" max="8960" width="9.28515625" style="7"/>
    <col min="8961" max="8961" width="7" style="7" customWidth="1"/>
    <col min="8962" max="8962" width="7.28515625" style="7" customWidth="1"/>
    <col min="8963" max="8963" width="18.7109375" style="7" customWidth="1"/>
    <col min="8964" max="8964" width="16.28515625" style="7" customWidth="1"/>
    <col min="8965" max="8965" width="14.7109375" style="7" customWidth="1"/>
    <col min="8966" max="8966" width="15.42578125" style="7" customWidth="1"/>
    <col min="8967" max="8967" width="17.42578125" style="7" customWidth="1"/>
    <col min="8968" max="8968" width="13.7109375" style="7" customWidth="1"/>
    <col min="8969" max="8969" width="16" style="7" customWidth="1"/>
    <col min="8970" max="8970" width="26" style="7" customWidth="1"/>
    <col min="8971" max="9216" width="9.28515625" style="7"/>
    <col min="9217" max="9217" width="7" style="7" customWidth="1"/>
    <col min="9218" max="9218" width="7.28515625" style="7" customWidth="1"/>
    <col min="9219" max="9219" width="18.7109375" style="7" customWidth="1"/>
    <col min="9220" max="9220" width="16.28515625" style="7" customWidth="1"/>
    <col min="9221" max="9221" width="14.7109375" style="7" customWidth="1"/>
    <col min="9222" max="9222" width="15.42578125" style="7" customWidth="1"/>
    <col min="9223" max="9223" width="17.42578125" style="7" customWidth="1"/>
    <col min="9224" max="9224" width="13.7109375" style="7" customWidth="1"/>
    <col min="9225" max="9225" width="16" style="7" customWidth="1"/>
    <col min="9226" max="9226" width="26" style="7" customWidth="1"/>
    <col min="9227" max="9472" width="9.28515625" style="7"/>
    <col min="9473" max="9473" width="7" style="7" customWidth="1"/>
    <col min="9474" max="9474" width="7.28515625" style="7" customWidth="1"/>
    <col min="9475" max="9475" width="18.7109375" style="7" customWidth="1"/>
    <col min="9476" max="9476" width="16.28515625" style="7" customWidth="1"/>
    <col min="9477" max="9477" width="14.7109375" style="7" customWidth="1"/>
    <col min="9478" max="9478" width="15.42578125" style="7" customWidth="1"/>
    <col min="9479" max="9479" width="17.42578125" style="7" customWidth="1"/>
    <col min="9480" max="9480" width="13.7109375" style="7" customWidth="1"/>
    <col min="9481" max="9481" width="16" style="7" customWidth="1"/>
    <col min="9482" max="9482" width="26" style="7" customWidth="1"/>
    <col min="9483" max="9728" width="9.28515625" style="7"/>
    <col min="9729" max="9729" width="7" style="7" customWidth="1"/>
    <col min="9730" max="9730" width="7.28515625" style="7" customWidth="1"/>
    <col min="9731" max="9731" width="18.7109375" style="7" customWidth="1"/>
    <col min="9732" max="9732" width="16.28515625" style="7" customWidth="1"/>
    <col min="9733" max="9733" width="14.7109375" style="7" customWidth="1"/>
    <col min="9734" max="9734" width="15.42578125" style="7" customWidth="1"/>
    <col min="9735" max="9735" width="17.42578125" style="7" customWidth="1"/>
    <col min="9736" max="9736" width="13.7109375" style="7" customWidth="1"/>
    <col min="9737" max="9737" width="16" style="7" customWidth="1"/>
    <col min="9738" max="9738" width="26" style="7" customWidth="1"/>
    <col min="9739" max="9984" width="9.28515625" style="7"/>
    <col min="9985" max="9985" width="7" style="7" customWidth="1"/>
    <col min="9986" max="9986" width="7.28515625" style="7" customWidth="1"/>
    <col min="9987" max="9987" width="18.7109375" style="7" customWidth="1"/>
    <col min="9988" max="9988" width="16.28515625" style="7" customWidth="1"/>
    <col min="9989" max="9989" width="14.7109375" style="7" customWidth="1"/>
    <col min="9990" max="9990" width="15.42578125" style="7" customWidth="1"/>
    <col min="9991" max="9991" width="17.42578125" style="7" customWidth="1"/>
    <col min="9992" max="9992" width="13.7109375" style="7" customWidth="1"/>
    <col min="9993" max="9993" width="16" style="7" customWidth="1"/>
    <col min="9994" max="9994" width="26" style="7" customWidth="1"/>
    <col min="9995" max="10240" width="9.28515625" style="7"/>
    <col min="10241" max="10241" width="7" style="7" customWidth="1"/>
    <col min="10242" max="10242" width="7.28515625" style="7" customWidth="1"/>
    <col min="10243" max="10243" width="18.7109375" style="7" customWidth="1"/>
    <col min="10244" max="10244" width="16.28515625" style="7" customWidth="1"/>
    <col min="10245" max="10245" width="14.7109375" style="7" customWidth="1"/>
    <col min="10246" max="10246" width="15.42578125" style="7" customWidth="1"/>
    <col min="10247" max="10247" width="17.42578125" style="7" customWidth="1"/>
    <col min="10248" max="10248" width="13.7109375" style="7" customWidth="1"/>
    <col min="10249" max="10249" width="16" style="7" customWidth="1"/>
    <col min="10250" max="10250" width="26" style="7" customWidth="1"/>
    <col min="10251" max="10496" width="9.28515625" style="7"/>
    <col min="10497" max="10497" width="7" style="7" customWidth="1"/>
    <col min="10498" max="10498" width="7.28515625" style="7" customWidth="1"/>
    <col min="10499" max="10499" width="18.7109375" style="7" customWidth="1"/>
    <col min="10500" max="10500" width="16.28515625" style="7" customWidth="1"/>
    <col min="10501" max="10501" width="14.7109375" style="7" customWidth="1"/>
    <col min="10502" max="10502" width="15.42578125" style="7" customWidth="1"/>
    <col min="10503" max="10503" width="17.42578125" style="7" customWidth="1"/>
    <col min="10504" max="10504" width="13.7109375" style="7" customWidth="1"/>
    <col min="10505" max="10505" width="16" style="7" customWidth="1"/>
    <col min="10506" max="10506" width="26" style="7" customWidth="1"/>
    <col min="10507" max="10752" width="9.28515625" style="7"/>
    <col min="10753" max="10753" width="7" style="7" customWidth="1"/>
    <col min="10754" max="10754" width="7.28515625" style="7" customWidth="1"/>
    <col min="10755" max="10755" width="18.7109375" style="7" customWidth="1"/>
    <col min="10756" max="10756" width="16.28515625" style="7" customWidth="1"/>
    <col min="10757" max="10757" width="14.7109375" style="7" customWidth="1"/>
    <col min="10758" max="10758" width="15.42578125" style="7" customWidth="1"/>
    <col min="10759" max="10759" width="17.42578125" style="7" customWidth="1"/>
    <col min="10760" max="10760" width="13.7109375" style="7" customWidth="1"/>
    <col min="10761" max="10761" width="16" style="7" customWidth="1"/>
    <col min="10762" max="10762" width="26" style="7" customWidth="1"/>
    <col min="10763" max="11008" width="9.28515625" style="7"/>
    <col min="11009" max="11009" width="7" style="7" customWidth="1"/>
    <col min="11010" max="11010" width="7.28515625" style="7" customWidth="1"/>
    <col min="11011" max="11011" width="18.7109375" style="7" customWidth="1"/>
    <col min="11012" max="11012" width="16.28515625" style="7" customWidth="1"/>
    <col min="11013" max="11013" width="14.7109375" style="7" customWidth="1"/>
    <col min="11014" max="11014" width="15.42578125" style="7" customWidth="1"/>
    <col min="11015" max="11015" width="17.42578125" style="7" customWidth="1"/>
    <col min="11016" max="11016" width="13.7109375" style="7" customWidth="1"/>
    <col min="11017" max="11017" width="16" style="7" customWidth="1"/>
    <col min="11018" max="11018" width="26" style="7" customWidth="1"/>
    <col min="11019" max="11264" width="9.28515625" style="7"/>
    <col min="11265" max="11265" width="7" style="7" customWidth="1"/>
    <col min="11266" max="11266" width="7.28515625" style="7" customWidth="1"/>
    <col min="11267" max="11267" width="18.7109375" style="7" customWidth="1"/>
    <col min="11268" max="11268" width="16.28515625" style="7" customWidth="1"/>
    <col min="11269" max="11269" width="14.7109375" style="7" customWidth="1"/>
    <col min="11270" max="11270" width="15.42578125" style="7" customWidth="1"/>
    <col min="11271" max="11271" width="17.42578125" style="7" customWidth="1"/>
    <col min="11272" max="11272" width="13.7109375" style="7" customWidth="1"/>
    <col min="11273" max="11273" width="16" style="7" customWidth="1"/>
    <col min="11274" max="11274" width="26" style="7" customWidth="1"/>
    <col min="11275" max="11520" width="9.28515625" style="7"/>
    <col min="11521" max="11521" width="7" style="7" customWidth="1"/>
    <col min="11522" max="11522" width="7.28515625" style="7" customWidth="1"/>
    <col min="11523" max="11523" width="18.7109375" style="7" customWidth="1"/>
    <col min="11524" max="11524" width="16.28515625" style="7" customWidth="1"/>
    <col min="11525" max="11525" width="14.7109375" style="7" customWidth="1"/>
    <col min="11526" max="11526" width="15.42578125" style="7" customWidth="1"/>
    <col min="11527" max="11527" width="17.42578125" style="7" customWidth="1"/>
    <col min="11528" max="11528" width="13.7109375" style="7" customWidth="1"/>
    <col min="11529" max="11529" width="16" style="7" customWidth="1"/>
    <col min="11530" max="11530" width="26" style="7" customWidth="1"/>
    <col min="11531" max="11776" width="9.28515625" style="7"/>
    <col min="11777" max="11777" width="7" style="7" customWidth="1"/>
    <col min="11778" max="11778" width="7.28515625" style="7" customWidth="1"/>
    <col min="11779" max="11779" width="18.7109375" style="7" customWidth="1"/>
    <col min="11780" max="11780" width="16.28515625" style="7" customWidth="1"/>
    <col min="11781" max="11781" width="14.7109375" style="7" customWidth="1"/>
    <col min="11782" max="11782" width="15.42578125" style="7" customWidth="1"/>
    <col min="11783" max="11783" width="17.42578125" style="7" customWidth="1"/>
    <col min="11784" max="11784" width="13.7109375" style="7" customWidth="1"/>
    <col min="11785" max="11785" width="16" style="7" customWidth="1"/>
    <col min="11786" max="11786" width="26" style="7" customWidth="1"/>
    <col min="11787" max="12032" width="9.28515625" style="7"/>
    <col min="12033" max="12033" width="7" style="7" customWidth="1"/>
    <col min="12034" max="12034" width="7.28515625" style="7" customWidth="1"/>
    <col min="12035" max="12035" width="18.7109375" style="7" customWidth="1"/>
    <col min="12036" max="12036" width="16.28515625" style="7" customWidth="1"/>
    <col min="12037" max="12037" width="14.7109375" style="7" customWidth="1"/>
    <col min="12038" max="12038" width="15.42578125" style="7" customWidth="1"/>
    <col min="12039" max="12039" width="17.42578125" style="7" customWidth="1"/>
    <col min="12040" max="12040" width="13.7109375" style="7" customWidth="1"/>
    <col min="12041" max="12041" width="16" style="7" customWidth="1"/>
    <col min="12042" max="12042" width="26" style="7" customWidth="1"/>
    <col min="12043" max="12288" width="9.28515625" style="7"/>
    <col min="12289" max="12289" width="7" style="7" customWidth="1"/>
    <col min="12290" max="12290" width="7.28515625" style="7" customWidth="1"/>
    <col min="12291" max="12291" width="18.7109375" style="7" customWidth="1"/>
    <col min="12292" max="12292" width="16.28515625" style="7" customWidth="1"/>
    <col min="12293" max="12293" width="14.7109375" style="7" customWidth="1"/>
    <col min="12294" max="12294" width="15.42578125" style="7" customWidth="1"/>
    <col min="12295" max="12295" width="17.42578125" style="7" customWidth="1"/>
    <col min="12296" max="12296" width="13.7109375" style="7" customWidth="1"/>
    <col min="12297" max="12297" width="16" style="7" customWidth="1"/>
    <col min="12298" max="12298" width="26" style="7" customWidth="1"/>
    <col min="12299" max="12544" width="9.28515625" style="7"/>
    <col min="12545" max="12545" width="7" style="7" customWidth="1"/>
    <col min="12546" max="12546" width="7.28515625" style="7" customWidth="1"/>
    <col min="12547" max="12547" width="18.7109375" style="7" customWidth="1"/>
    <col min="12548" max="12548" width="16.28515625" style="7" customWidth="1"/>
    <col min="12549" max="12549" width="14.7109375" style="7" customWidth="1"/>
    <col min="12550" max="12550" width="15.42578125" style="7" customWidth="1"/>
    <col min="12551" max="12551" width="17.42578125" style="7" customWidth="1"/>
    <col min="12552" max="12552" width="13.7109375" style="7" customWidth="1"/>
    <col min="12553" max="12553" width="16" style="7" customWidth="1"/>
    <col min="12554" max="12554" width="26" style="7" customWidth="1"/>
    <col min="12555" max="12800" width="9.28515625" style="7"/>
    <col min="12801" max="12801" width="7" style="7" customWidth="1"/>
    <col min="12802" max="12802" width="7.28515625" style="7" customWidth="1"/>
    <col min="12803" max="12803" width="18.7109375" style="7" customWidth="1"/>
    <col min="12804" max="12804" width="16.28515625" style="7" customWidth="1"/>
    <col min="12805" max="12805" width="14.7109375" style="7" customWidth="1"/>
    <col min="12806" max="12806" width="15.42578125" style="7" customWidth="1"/>
    <col min="12807" max="12807" width="17.42578125" style="7" customWidth="1"/>
    <col min="12808" max="12808" width="13.7109375" style="7" customWidth="1"/>
    <col min="12809" max="12809" width="16" style="7" customWidth="1"/>
    <col min="12810" max="12810" width="26" style="7" customWidth="1"/>
    <col min="12811" max="13056" width="9.28515625" style="7"/>
    <col min="13057" max="13057" width="7" style="7" customWidth="1"/>
    <col min="13058" max="13058" width="7.28515625" style="7" customWidth="1"/>
    <col min="13059" max="13059" width="18.7109375" style="7" customWidth="1"/>
    <col min="13060" max="13060" width="16.28515625" style="7" customWidth="1"/>
    <col min="13061" max="13061" width="14.7109375" style="7" customWidth="1"/>
    <col min="13062" max="13062" width="15.42578125" style="7" customWidth="1"/>
    <col min="13063" max="13063" width="17.42578125" style="7" customWidth="1"/>
    <col min="13064" max="13064" width="13.7109375" style="7" customWidth="1"/>
    <col min="13065" max="13065" width="16" style="7" customWidth="1"/>
    <col min="13066" max="13066" width="26" style="7" customWidth="1"/>
    <col min="13067" max="13312" width="9.28515625" style="7"/>
    <col min="13313" max="13313" width="7" style="7" customWidth="1"/>
    <col min="13314" max="13314" width="7.28515625" style="7" customWidth="1"/>
    <col min="13315" max="13315" width="18.7109375" style="7" customWidth="1"/>
    <col min="13316" max="13316" width="16.28515625" style="7" customWidth="1"/>
    <col min="13317" max="13317" width="14.7109375" style="7" customWidth="1"/>
    <col min="13318" max="13318" width="15.42578125" style="7" customWidth="1"/>
    <col min="13319" max="13319" width="17.42578125" style="7" customWidth="1"/>
    <col min="13320" max="13320" width="13.7109375" style="7" customWidth="1"/>
    <col min="13321" max="13321" width="16" style="7" customWidth="1"/>
    <col min="13322" max="13322" width="26" style="7" customWidth="1"/>
    <col min="13323" max="13568" width="9.28515625" style="7"/>
    <col min="13569" max="13569" width="7" style="7" customWidth="1"/>
    <col min="13570" max="13570" width="7.28515625" style="7" customWidth="1"/>
    <col min="13571" max="13571" width="18.7109375" style="7" customWidth="1"/>
    <col min="13572" max="13572" width="16.28515625" style="7" customWidth="1"/>
    <col min="13573" max="13573" width="14.7109375" style="7" customWidth="1"/>
    <col min="13574" max="13574" width="15.42578125" style="7" customWidth="1"/>
    <col min="13575" max="13575" width="17.42578125" style="7" customWidth="1"/>
    <col min="13576" max="13576" width="13.7109375" style="7" customWidth="1"/>
    <col min="13577" max="13577" width="16" style="7" customWidth="1"/>
    <col min="13578" max="13578" width="26" style="7" customWidth="1"/>
    <col min="13579" max="13824" width="9.28515625" style="7"/>
    <col min="13825" max="13825" width="7" style="7" customWidth="1"/>
    <col min="13826" max="13826" width="7.28515625" style="7" customWidth="1"/>
    <col min="13827" max="13827" width="18.7109375" style="7" customWidth="1"/>
    <col min="13828" max="13828" width="16.28515625" style="7" customWidth="1"/>
    <col min="13829" max="13829" width="14.7109375" style="7" customWidth="1"/>
    <col min="13830" max="13830" width="15.42578125" style="7" customWidth="1"/>
    <col min="13831" max="13831" width="17.42578125" style="7" customWidth="1"/>
    <col min="13832" max="13832" width="13.7109375" style="7" customWidth="1"/>
    <col min="13833" max="13833" width="16" style="7" customWidth="1"/>
    <col min="13834" max="13834" width="26" style="7" customWidth="1"/>
    <col min="13835" max="14080" width="9.28515625" style="7"/>
    <col min="14081" max="14081" width="7" style="7" customWidth="1"/>
    <col min="14082" max="14082" width="7.28515625" style="7" customWidth="1"/>
    <col min="14083" max="14083" width="18.7109375" style="7" customWidth="1"/>
    <col min="14084" max="14084" width="16.28515625" style="7" customWidth="1"/>
    <col min="14085" max="14085" width="14.7109375" style="7" customWidth="1"/>
    <col min="14086" max="14086" width="15.42578125" style="7" customWidth="1"/>
    <col min="14087" max="14087" width="17.42578125" style="7" customWidth="1"/>
    <col min="14088" max="14088" width="13.7109375" style="7" customWidth="1"/>
    <col min="14089" max="14089" width="16" style="7" customWidth="1"/>
    <col min="14090" max="14090" width="26" style="7" customWidth="1"/>
    <col min="14091" max="14336" width="9.28515625" style="7"/>
    <col min="14337" max="14337" width="7" style="7" customWidth="1"/>
    <col min="14338" max="14338" width="7.28515625" style="7" customWidth="1"/>
    <col min="14339" max="14339" width="18.7109375" style="7" customWidth="1"/>
    <col min="14340" max="14340" width="16.28515625" style="7" customWidth="1"/>
    <col min="14341" max="14341" width="14.7109375" style="7" customWidth="1"/>
    <col min="14342" max="14342" width="15.42578125" style="7" customWidth="1"/>
    <col min="14343" max="14343" width="17.42578125" style="7" customWidth="1"/>
    <col min="14344" max="14344" width="13.7109375" style="7" customWidth="1"/>
    <col min="14345" max="14345" width="16" style="7" customWidth="1"/>
    <col min="14346" max="14346" width="26" style="7" customWidth="1"/>
    <col min="14347" max="14592" width="9.28515625" style="7"/>
    <col min="14593" max="14593" width="7" style="7" customWidth="1"/>
    <col min="14594" max="14594" width="7.28515625" style="7" customWidth="1"/>
    <col min="14595" max="14595" width="18.7109375" style="7" customWidth="1"/>
    <col min="14596" max="14596" width="16.28515625" style="7" customWidth="1"/>
    <col min="14597" max="14597" width="14.7109375" style="7" customWidth="1"/>
    <col min="14598" max="14598" width="15.42578125" style="7" customWidth="1"/>
    <col min="14599" max="14599" width="17.42578125" style="7" customWidth="1"/>
    <col min="14600" max="14600" width="13.7109375" style="7" customWidth="1"/>
    <col min="14601" max="14601" width="16" style="7" customWidth="1"/>
    <col min="14602" max="14602" width="26" style="7" customWidth="1"/>
    <col min="14603" max="14848" width="9.28515625" style="7"/>
    <col min="14849" max="14849" width="7" style="7" customWidth="1"/>
    <col min="14850" max="14850" width="7.28515625" style="7" customWidth="1"/>
    <col min="14851" max="14851" width="18.7109375" style="7" customWidth="1"/>
    <col min="14852" max="14852" width="16.28515625" style="7" customWidth="1"/>
    <col min="14853" max="14853" width="14.7109375" style="7" customWidth="1"/>
    <col min="14854" max="14854" width="15.42578125" style="7" customWidth="1"/>
    <col min="14855" max="14855" width="17.42578125" style="7" customWidth="1"/>
    <col min="14856" max="14856" width="13.7109375" style="7" customWidth="1"/>
    <col min="14857" max="14857" width="16" style="7" customWidth="1"/>
    <col min="14858" max="14858" width="26" style="7" customWidth="1"/>
    <col min="14859" max="15104" width="9.28515625" style="7"/>
    <col min="15105" max="15105" width="7" style="7" customWidth="1"/>
    <col min="15106" max="15106" width="7.28515625" style="7" customWidth="1"/>
    <col min="15107" max="15107" width="18.7109375" style="7" customWidth="1"/>
    <col min="15108" max="15108" width="16.28515625" style="7" customWidth="1"/>
    <col min="15109" max="15109" width="14.7109375" style="7" customWidth="1"/>
    <col min="15110" max="15110" width="15.42578125" style="7" customWidth="1"/>
    <col min="15111" max="15111" width="17.42578125" style="7" customWidth="1"/>
    <col min="15112" max="15112" width="13.7109375" style="7" customWidth="1"/>
    <col min="15113" max="15113" width="16" style="7" customWidth="1"/>
    <col min="15114" max="15114" width="26" style="7" customWidth="1"/>
    <col min="15115" max="15360" width="9.28515625" style="7"/>
    <col min="15361" max="15361" width="7" style="7" customWidth="1"/>
    <col min="15362" max="15362" width="7.28515625" style="7" customWidth="1"/>
    <col min="15363" max="15363" width="18.7109375" style="7" customWidth="1"/>
    <col min="15364" max="15364" width="16.28515625" style="7" customWidth="1"/>
    <col min="15365" max="15365" width="14.7109375" style="7" customWidth="1"/>
    <col min="15366" max="15366" width="15.42578125" style="7" customWidth="1"/>
    <col min="15367" max="15367" width="17.42578125" style="7" customWidth="1"/>
    <col min="15368" max="15368" width="13.7109375" style="7" customWidth="1"/>
    <col min="15369" max="15369" width="16" style="7" customWidth="1"/>
    <col min="15370" max="15370" width="26" style="7" customWidth="1"/>
    <col min="15371" max="15616" width="9.28515625" style="7"/>
    <col min="15617" max="15617" width="7" style="7" customWidth="1"/>
    <col min="15618" max="15618" width="7.28515625" style="7" customWidth="1"/>
    <col min="15619" max="15619" width="18.7109375" style="7" customWidth="1"/>
    <col min="15620" max="15620" width="16.28515625" style="7" customWidth="1"/>
    <col min="15621" max="15621" width="14.7109375" style="7" customWidth="1"/>
    <col min="15622" max="15622" width="15.42578125" style="7" customWidth="1"/>
    <col min="15623" max="15623" width="17.42578125" style="7" customWidth="1"/>
    <col min="15624" max="15624" width="13.7109375" style="7" customWidth="1"/>
    <col min="15625" max="15625" width="16" style="7" customWidth="1"/>
    <col min="15626" max="15626" width="26" style="7" customWidth="1"/>
    <col min="15627" max="15872" width="9.28515625" style="7"/>
    <col min="15873" max="15873" width="7" style="7" customWidth="1"/>
    <col min="15874" max="15874" width="7.28515625" style="7" customWidth="1"/>
    <col min="15875" max="15875" width="18.7109375" style="7" customWidth="1"/>
    <col min="15876" max="15876" width="16.28515625" style="7" customWidth="1"/>
    <col min="15877" max="15877" width="14.7109375" style="7" customWidth="1"/>
    <col min="15878" max="15878" width="15.42578125" style="7" customWidth="1"/>
    <col min="15879" max="15879" width="17.42578125" style="7" customWidth="1"/>
    <col min="15880" max="15880" width="13.7109375" style="7" customWidth="1"/>
    <col min="15881" max="15881" width="16" style="7" customWidth="1"/>
    <col min="15882" max="15882" width="26" style="7" customWidth="1"/>
    <col min="15883" max="16128" width="9.28515625" style="7"/>
    <col min="16129" max="16129" width="7" style="7" customWidth="1"/>
    <col min="16130" max="16130" width="7.28515625" style="7" customWidth="1"/>
    <col min="16131" max="16131" width="18.7109375" style="7" customWidth="1"/>
    <col min="16132" max="16132" width="16.28515625" style="7" customWidth="1"/>
    <col min="16133" max="16133" width="14.7109375" style="7" customWidth="1"/>
    <col min="16134" max="16134" width="15.42578125" style="7" customWidth="1"/>
    <col min="16135" max="16135" width="17.42578125" style="7" customWidth="1"/>
    <col min="16136" max="16136" width="13.7109375" style="7" customWidth="1"/>
    <col min="16137" max="16137" width="16" style="7" customWidth="1"/>
    <col min="16138" max="16138" width="26" style="7" customWidth="1"/>
    <col min="16139" max="16384" width="9.28515625" style="7"/>
  </cols>
  <sheetData>
    <row r="1" spans="1:11" x14ac:dyDescent="0.25">
      <c r="A1" s="279" t="s">
        <v>117</v>
      </c>
      <c r="B1" s="279"/>
      <c r="C1" s="279"/>
      <c r="D1" s="279"/>
      <c r="E1" s="279"/>
      <c r="F1" s="279"/>
      <c r="G1" s="279"/>
      <c r="H1" s="279"/>
      <c r="I1" s="279"/>
      <c r="J1" s="279"/>
    </row>
    <row r="3" spans="1:11" ht="120" x14ac:dyDescent="0.25">
      <c r="A3" s="308" t="s">
        <v>19</v>
      </c>
      <c r="B3" s="309"/>
      <c r="C3" s="310" t="s">
        <v>118</v>
      </c>
      <c r="D3" s="310" t="s">
        <v>119</v>
      </c>
      <c r="E3" s="310" t="s">
        <v>120</v>
      </c>
      <c r="F3" s="28" t="s">
        <v>121</v>
      </c>
      <c r="G3" s="28" t="s">
        <v>122</v>
      </c>
      <c r="H3" s="28" t="s">
        <v>123</v>
      </c>
      <c r="I3" s="28" t="s">
        <v>124</v>
      </c>
      <c r="J3" s="28" t="s">
        <v>125</v>
      </c>
      <c r="K3" s="29" t="s">
        <v>126</v>
      </c>
    </row>
    <row r="4" spans="1:11" x14ac:dyDescent="0.25">
      <c r="A4" s="28" t="s">
        <v>0</v>
      </c>
      <c r="B4" s="28" t="s">
        <v>1</v>
      </c>
      <c r="C4" s="311"/>
      <c r="D4" s="311"/>
      <c r="E4" s="311"/>
      <c r="F4" s="28" t="s">
        <v>127</v>
      </c>
      <c r="G4" s="28" t="s">
        <v>128</v>
      </c>
      <c r="H4" s="28" t="s">
        <v>129</v>
      </c>
      <c r="I4" s="28" t="s">
        <v>130</v>
      </c>
      <c r="J4" s="28" t="s">
        <v>131</v>
      </c>
      <c r="K4" s="30"/>
    </row>
    <row r="5" spans="1:11" ht="56.25" x14ac:dyDescent="0.25">
      <c r="A5" s="31">
        <v>7</v>
      </c>
      <c r="B5" s="31"/>
      <c r="C5" s="32" t="s">
        <v>44</v>
      </c>
      <c r="D5" s="31" t="s">
        <v>132</v>
      </c>
      <c r="E5" s="31" t="s">
        <v>132</v>
      </c>
      <c r="F5" s="33">
        <f>G5*J5</f>
        <v>1</v>
      </c>
      <c r="G5" s="33">
        <f>(G6+G7+G8)/2</f>
        <v>1</v>
      </c>
      <c r="H5" s="31">
        <f>(1+1)/2</f>
        <v>1</v>
      </c>
      <c r="I5" s="31">
        <v>1</v>
      </c>
      <c r="J5" s="33">
        <f>H5/I5</f>
        <v>1</v>
      </c>
      <c r="K5" s="34"/>
    </row>
    <row r="6" spans="1:11" ht="157.5" x14ac:dyDescent="0.25">
      <c r="A6" s="31">
        <v>8</v>
      </c>
      <c r="B6" s="31">
        <v>1</v>
      </c>
      <c r="C6" s="35" t="s">
        <v>45</v>
      </c>
      <c r="D6" s="31" t="s">
        <v>132</v>
      </c>
      <c r="E6" s="31" t="s">
        <v>133</v>
      </c>
      <c r="F6" s="33"/>
      <c r="G6" s="31"/>
      <c r="H6" s="31"/>
      <c r="I6" s="31"/>
      <c r="J6" s="33"/>
      <c r="K6" s="34"/>
    </row>
    <row r="7" spans="1:11" ht="101.25" x14ac:dyDescent="0.25">
      <c r="A7" s="31">
        <v>8</v>
      </c>
      <c r="B7" s="31">
        <v>2</v>
      </c>
      <c r="C7" s="36" t="s">
        <v>53</v>
      </c>
      <c r="D7" s="31" t="s">
        <v>135</v>
      </c>
      <c r="E7" s="31" t="s">
        <v>138</v>
      </c>
      <c r="F7" s="83">
        <v>1</v>
      </c>
      <c r="G7" s="83">
        <v>1</v>
      </c>
      <c r="H7" s="83">
        <v>1</v>
      </c>
      <c r="I7" s="83">
        <v>1</v>
      </c>
      <c r="J7" s="83">
        <f>H7/I7</f>
        <v>1</v>
      </c>
      <c r="K7" s="84" t="s">
        <v>134</v>
      </c>
    </row>
    <row r="8" spans="1:11" ht="101.25" x14ac:dyDescent="0.25">
      <c r="A8" s="31">
        <v>8</v>
      </c>
      <c r="B8" s="31">
        <v>3</v>
      </c>
      <c r="C8" s="37" t="s">
        <v>54</v>
      </c>
      <c r="D8" s="31" t="s">
        <v>135</v>
      </c>
      <c r="E8" s="31" t="s">
        <v>138</v>
      </c>
      <c r="F8" s="83">
        <v>1</v>
      </c>
      <c r="G8" s="83">
        <v>1</v>
      </c>
      <c r="H8" s="83">
        <v>1</v>
      </c>
      <c r="I8" s="83">
        <v>1</v>
      </c>
      <c r="J8" s="83">
        <f>H8/I8</f>
        <v>1</v>
      </c>
      <c r="K8" s="84" t="s">
        <v>134</v>
      </c>
    </row>
  </sheetData>
  <mergeCells count="5">
    <mergeCell ref="A1:J1"/>
    <mergeCell ref="A3:B3"/>
    <mergeCell ref="C3:C4"/>
    <mergeCell ref="D3:D4"/>
    <mergeCell ref="E3:E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форма 1</vt:lpstr>
      <vt:lpstr>форма 2</vt:lpstr>
      <vt:lpstr>форма 3</vt:lpstr>
      <vt:lpstr>форма 4</vt:lpstr>
      <vt:lpstr>форма 5</vt:lpstr>
      <vt:lpstr>форма 6</vt:lpstr>
      <vt:lpstr>форма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tatiana_z</dc:creator>
  <cp:lastModifiedBy>user</cp:lastModifiedBy>
  <cp:lastPrinted>2024-07-23T07:45:14Z</cp:lastPrinted>
  <dcterms:created xsi:type="dcterms:W3CDTF">2015-04-13T11:48:10Z</dcterms:created>
  <dcterms:modified xsi:type="dcterms:W3CDTF">2025-03-14T10:01:11Z</dcterms:modified>
</cp:coreProperties>
</file>